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5\Overall Results\"/>
    </mc:Choice>
  </mc:AlternateContent>
  <xr:revisionPtr revIDLastSave="0" documentId="13_ncr:1_{54F96A2A-E6DC-40A8-A861-ECA6CFDADC12}" xr6:coauthVersionLast="47" xr6:coauthVersionMax="47" xr10:uidLastSave="{00000000-0000-0000-0000-000000000000}"/>
  <bookViews>
    <workbookView xWindow="2633" yWindow="2123" windowWidth="21524" windowHeight="13267" activeTab="4" xr2:uid="{ED225BDC-0849-4F0F-96C3-6D5AF3D374DC}"/>
  </bookViews>
  <sheets>
    <sheet name="ZI1" sheetId="1" r:id="rId1"/>
    <sheet name="ZI2" sheetId="2" r:id="rId2"/>
    <sheet name="ZI3" sheetId="3" r:id="rId3"/>
    <sheet name="ZI4" sheetId="4" r:id="rId4"/>
    <sheet name="ZI5" sheetId="5" r:id="rId5"/>
    <sheet name="ZI6" sheetId="6" r:id="rId6"/>
    <sheet name="ZI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" l="1"/>
  <c r="C17" i="7"/>
  <c r="D16" i="7"/>
  <c r="C16" i="7"/>
  <c r="A83" i="6"/>
  <c r="A81" i="6"/>
  <c r="A75" i="6"/>
  <c r="A74" i="6"/>
  <c r="A62" i="6"/>
  <c r="A57" i="6"/>
  <c r="A50" i="6"/>
  <c r="A47" i="6"/>
  <c r="A41" i="6"/>
  <c r="A37" i="6"/>
  <c r="D15" i="6"/>
  <c r="C15" i="6"/>
  <c r="D14" i="6"/>
  <c r="C14" i="6"/>
  <c r="D31" i="5"/>
  <c r="C31" i="5"/>
  <c r="D30" i="5"/>
  <c r="C30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D5" i="4"/>
  <c r="C5" i="4"/>
  <c r="D4" i="4"/>
  <c r="D21" i="3"/>
  <c r="C21" i="3"/>
  <c r="C20" i="3"/>
  <c r="D11" i="3"/>
  <c r="D20" i="3" s="1"/>
  <c r="E12" i="2"/>
  <c r="D12" i="2"/>
  <c r="E11" i="2"/>
  <c r="D11" i="2"/>
  <c r="D17" i="1"/>
  <c r="D14" i="1"/>
  <c r="D13" i="1"/>
  <c r="D12" i="1"/>
  <c r="D10" i="1"/>
  <c r="D9" i="1"/>
  <c r="D8" i="1"/>
  <c r="C7" i="1"/>
  <c r="D7" i="1" s="1"/>
  <c r="C6" i="1"/>
  <c r="D6" i="1" s="1"/>
  <c r="D5" i="1"/>
  <c r="D4" i="1"/>
  <c r="D3" i="1"/>
  <c r="C2" i="1"/>
  <c r="C17" i="1" s="1"/>
  <c r="D2" i="1" l="1"/>
  <c r="D16" i="1" s="1"/>
  <c r="C16" i="1"/>
</calcChain>
</file>

<file path=xl/sharedStrings.xml><?xml version="1.0" encoding="utf-8"?>
<sst xmlns="http://schemas.openxmlformats.org/spreadsheetml/2006/main" count="223" uniqueCount="154">
  <si>
    <t>Prijavitelj</t>
  </si>
  <si>
    <t>Traženo</t>
  </si>
  <si>
    <t>Sandi Orlić</t>
  </si>
  <si>
    <t>Broj</t>
  </si>
  <si>
    <t>OJ</t>
  </si>
  <si>
    <t>Odluka</t>
  </si>
  <si>
    <t>TOTAL</t>
  </si>
  <si>
    <t>ANG1</t>
  </si>
  <si>
    <t>LU</t>
  </si>
  <si>
    <t>MKK</t>
  </si>
  <si>
    <t>SB</t>
  </si>
  <si>
    <t>LU2</t>
  </si>
  <si>
    <t>MR</t>
  </si>
  <si>
    <t>Anita Nekić Graovac</t>
  </si>
  <si>
    <t>Lada Uzorinac</t>
  </si>
  <si>
    <t>Marijana Klasnić Kožar</t>
  </si>
  <si>
    <t>Snježana Bebić</t>
  </si>
  <si>
    <t>Davor Davidović</t>
  </si>
  <si>
    <t>Vinko Zlatić</t>
  </si>
  <si>
    <t>Ana Šantić</t>
  </si>
  <si>
    <t>Ivica Rubelj</t>
  </si>
  <si>
    <t>Koraljka Gall Trošelj</t>
  </si>
  <si>
    <t>Tvrtko Smital</t>
  </si>
  <si>
    <t>Gordana Raguž</t>
  </si>
  <si>
    <t>Ivo Piantanida</t>
  </si>
  <si>
    <t>Jasminka Popović</t>
  </si>
  <si>
    <t>Vilko Smrečki</t>
  </si>
  <si>
    <t>Vibor Jelić</t>
  </si>
  <si>
    <t>Nevenka Meštrović</t>
  </si>
  <si>
    <t>Tomislav Šmuc</t>
  </si>
  <si>
    <t>ZI1-25</t>
  </si>
  <si>
    <t>ZI2-25</t>
  </si>
  <si>
    <t>ZI3-25</t>
  </si>
  <si>
    <t>ZI4-25</t>
  </si>
  <si>
    <t>ZI6-25</t>
  </si>
  <si>
    <t>ZI7-25</t>
  </si>
  <si>
    <t>Maja Dutour Sikirić</t>
  </si>
  <si>
    <t>9458ZI2255</t>
  </si>
  <si>
    <t>9458ZI2254</t>
  </si>
  <si>
    <t>9458ZI2253</t>
  </si>
  <si>
    <t>9458ZI2256</t>
  </si>
  <si>
    <t>9458ZI2251</t>
  </si>
  <si>
    <t>9458ZI2252</t>
  </si>
  <si>
    <t>9458ZI425</t>
  </si>
  <si>
    <t>Ana Šantić 2</t>
  </si>
  <si>
    <t>Ivica Rubelj 2</t>
  </si>
  <si>
    <t>Mirta Smodlaka Tanković</t>
  </si>
  <si>
    <t>Mirta Smodlaka Tanković 2</t>
  </si>
  <si>
    <t>Tvrtko Smital 2</t>
  </si>
  <si>
    <t>Tvrtko Smital 3</t>
  </si>
  <si>
    <t>Tvrtko Smital 4</t>
  </si>
  <si>
    <t>1158ZI3251</t>
  </si>
  <si>
    <t>1158ZI325</t>
  </si>
  <si>
    <t>2158ZI325</t>
  </si>
  <si>
    <t>1358ZI325</t>
  </si>
  <si>
    <t>0858ZI325</t>
  </si>
  <si>
    <t>0358ZI325</t>
  </si>
  <si>
    <t>1458ZI325</t>
  </si>
  <si>
    <t>0658ZI325</t>
  </si>
  <si>
    <t>0258ZI325</t>
  </si>
  <si>
    <t>0758ZI325</t>
  </si>
  <si>
    <t>0458ZI325</t>
  </si>
  <si>
    <t>0458ZI3251</t>
  </si>
  <si>
    <t>0558ZI325</t>
  </si>
  <si>
    <t>ZI5-25</t>
  </si>
  <si>
    <t>0558ZI725</t>
  </si>
  <si>
    <t>0158ZI725</t>
  </si>
  <si>
    <t>1158ZI725</t>
  </si>
  <si>
    <t>1458ZI725</t>
  </si>
  <si>
    <t>0458ZI725</t>
  </si>
  <si>
    <t>0358ZI725</t>
  </si>
  <si>
    <t>0658ZI725</t>
  </si>
  <si>
    <t>1358ZI725</t>
  </si>
  <si>
    <t>0858ZI725</t>
  </si>
  <si>
    <t>2258ZI725</t>
  </si>
  <si>
    <t>0258ZI725</t>
  </si>
  <si>
    <t>0758ZI725</t>
  </si>
  <si>
    <t>2158ZI725</t>
  </si>
  <si>
    <t>Draško Tomić</t>
  </si>
  <si>
    <t>Evelin Despot-Slade</t>
  </si>
  <si>
    <t>Igor Weber</t>
  </si>
  <si>
    <t>Igor Weber 2</t>
  </si>
  <si>
    <t>Ivan Sabol</t>
  </si>
  <si>
    <t>Jurica Novak</t>
  </si>
  <si>
    <t>Marin Roje</t>
  </si>
  <si>
    <t>Marina Juribašić Kulcsar</t>
  </si>
  <si>
    <t>Mihaela Matovina</t>
  </si>
  <si>
    <t>Tanja Matijević Glavan</t>
  </si>
  <si>
    <t>Tomislav Domazet-Lošo</t>
  </si>
  <si>
    <t>2158ZI125</t>
  </si>
  <si>
    <t>1358ZI125</t>
  </si>
  <si>
    <t>1358ZI1251</t>
  </si>
  <si>
    <t>1358ZI1252</t>
  </si>
  <si>
    <t>2158ZI1251</t>
  </si>
  <si>
    <t>0858ZI125</t>
  </si>
  <si>
    <t>0858ZI1251</t>
  </si>
  <si>
    <t>1158ZI125</t>
  </si>
  <si>
    <t>1358ZI1253</t>
  </si>
  <si>
    <t>1158ZI625</t>
  </si>
  <si>
    <t>2258ZI625</t>
  </si>
  <si>
    <t>0658ZI625</t>
  </si>
  <si>
    <t>1358ZI625</t>
  </si>
  <si>
    <t>0858ZI625</t>
  </si>
  <si>
    <t>0358ZI625</t>
  </si>
  <si>
    <t>1458ZI625</t>
  </si>
  <si>
    <t>0258ZI625</t>
  </si>
  <si>
    <t>0558ZI625</t>
  </si>
  <si>
    <t>0458ZI625</t>
  </si>
  <si>
    <t>0158ZI625</t>
  </si>
  <si>
    <t>1458ZI125</t>
  </si>
  <si>
    <t>0658ZI1245</t>
  </si>
  <si>
    <t>1458ZI1251</t>
  </si>
  <si>
    <t>Ana Sunčana Smith</t>
  </si>
  <si>
    <t>Ana Sunčana Smith 2</t>
  </si>
  <si>
    <t>Ana Sunčana Smith 3</t>
  </si>
  <si>
    <t>Anamarija Knežević</t>
  </si>
  <si>
    <t>Branka Salopek Sondi</t>
  </si>
  <si>
    <t>Eva Šatović Vukšić</t>
  </si>
  <si>
    <t>Helena Bilandžija</t>
  </si>
  <si>
    <t>Ines Sviličić Petrić</t>
  </si>
  <si>
    <t>Ivor Lončarić</t>
  </si>
  <si>
    <t>Ivor Lončarić 2</t>
  </si>
  <si>
    <t>Luka Pavić</t>
  </si>
  <si>
    <t>Nina Marn</t>
  </si>
  <si>
    <t>Piotr Nowakowski</t>
  </si>
  <si>
    <t>Piotr Nowakowski 2</t>
  </si>
  <si>
    <t>Piotr Nowakowski 3</t>
  </si>
  <si>
    <t>Suzana Szilner</t>
  </si>
  <si>
    <t>Tin Klanjšček</t>
  </si>
  <si>
    <t>Vibor Jelić 2</t>
  </si>
  <si>
    <t>Zvonimir Vlah</t>
  </si>
  <si>
    <t>Zvonimir Vlah 2</t>
  </si>
  <si>
    <t>0658ZI525</t>
  </si>
  <si>
    <t>0658ZI5251</t>
  </si>
  <si>
    <t>0658ZI5252</t>
  </si>
  <si>
    <t>1158ZI525</t>
  </si>
  <si>
    <t>0858ZI525</t>
  </si>
  <si>
    <t>1358ZI525</t>
  </si>
  <si>
    <t>2158ZI525</t>
  </si>
  <si>
    <t>1358ZI5251</t>
  </si>
  <si>
    <t>1358ZI5252</t>
  </si>
  <si>
    <t>0458ZI525</t>
  </si>
  <si>
    <t>0158ZI525</t>
  </si>
  <si>
    <t>0158ZI5251</t>
  </si>
  <si>
    <t>1158ZI5251</t>
  </si>
  <si>
    <t>0858ZI5251</t>
  </si>
  <si>
    <t>1358ZI5253</t>
  </si>
  <si>
    <t>0458ZI5251</t>
  </si>
  <si>
    <t>0558ZI525</t>
  </si>
  <si>
    <t>0558ZI5251</t>
  </si>
  <si>
    <t>0558ZI5252</t>
  </si>
  <si>
    <t>0158ZI5252</t>
  </si>
  <si>
    <t>0158ZI5253</t>
  </si>
  <si>
    <t>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</si>
</sst>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43" fontId="0" fillId="0" borderId="0" xfId="1" applyFont="1" applyAlignment="1">
      <alignment horizontal="right"/>
    </xf>
    <xf numFmtId="43" fontId="2" fillId="0" borderId="0" xfId="1" applyFont="1" applyFill="1"/>
    <xf numFmtId="43" fontId="0" fillId="0" borderId="0" xfId="1" applyFont="1" applyAlignment="1">
      <alignment horizontal="center"/>
    </xf>
    <xf numFmtId="0" fontId="4" fillId="0" borderId="0" xfId="0" applyFont="1"/>
    <xf numFmtId="164" fontId="4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5596-AC9B-45CA-8894-8DC57DCFAC04}">
  <dimension ref="A1:E27"/>
  <sheetViews>
    <sheetView zoomScale="140" zoomScaleNormal="140" workbookViewId="0">
      <selection activeCell="D19" sqref="D19"/>
    </sheetView>
  </sheetViews>
  <sheetFormatPr defaultRowHeight="14.25" x14ac:dyDescent="0.45"/>
  <cols>
    <col min="2" max="2" width="22.1328125" customWidth="1"/>
    <col min="3" max="3" width="12.6640625" customWidth="1"/>
    <col min="4" max="4" width="11.6640625" customWidth="1"/>
    <col min="5" max="5" width="10.46484375" customWidth="1"/>
  </cols>
  <sheetData>
    <row r="1" spans="1:5" x14ac:dyDescent="0.45">
      <c r="A1" s="7" t="s">
        <v>30</v>
      </c>
      <c r="B1" s="8" t="s">
        <v>0</v>
      </c>
      <c r="C1" s="7" t="s">
        <v>1</v>
      </c>
      <c r="D1" s="7" t="s">
        <v>5</v>
      </c>
      <c r="E1" s="7" t="s">
        <v>4</v>
      </c>
    </row>
    <row r="2" spans="1:5" x14ac:dyDescent="0.45">
      <c r="A2" s="2">
        <v>1</v>
      </c>
      <c r="B2" t="s">
        <v>78</v>
      </c>
      <c r="C2" s="1">
        <f>1.25*2345</f>
        <v>2931.25</v>
      </c>
      <c r="D2" s="1">
        <f t="shared" ref="D2:D10" si="0">C2</f>
        <v>2931.25</v>
      </c>
      <c r="E2" s="2" t="s">
        <v>89</v>
      </c>
    </row>
    <row r="3" spans="1:5" x14ac:dyDescent="0.45">
      <c r="A3" s="2">
        <v>2</v>
      </c>
      <c r="B3" t="s">
        <v>79</v>
      </c>
      <c r="C3" s="1">
        <v>4500</v>
      </c>
      <c r="D3" s="1">
        <f t="shared" si="0"/>
        <v>4500</v>
      </c>
      <c r="E3" s="2" t="s">
        <v>90</v>
      </c>
    </row>
    <row r="4" spans="1:5" x14ac:dyDescent="0.45">
      <c r="A4" s="2">
        <v>3</v>
      </c>
      <c r="B4" t="s">
        <v>80</v>
      </c>
      <c r="C4" s="1">
        <v>2862.5</v>
      </c>
      <c r="D4" s="1">
        <f t="shared" si="0"/>
        <v>2862.5</v>
      </c>
      <c r="E4" s="2" t="s">
        <v>91</v>
      </c>
    </row>
    <row r="5" spans="1:5" x14ac:dyDescent="0.45">
      <c r="A5" s="2">
        <v>4</v>
      </c>
      <c r="B5" t="s">
        <v>81</v>
      </c>
      <c r="C5" s="1">
        <v>3657.5</v>
      </c>
      <c r="D5" s="1">
        <f t="shared" si="0"/>
        <v>3657.5</v>
      </c>
      <c r="E5" s="2" t="s">
        <v>92</v>
      </c>
    </row>
    <row r="6" spans="1:5" x14ac:dyDescent="0.45">
      <c r="A6" s="4">
        <v>5</v>
      </c>
      <c r="B6" t="s">
        <v>82</v>
      </c>
      <c r="C6" s="1">
        <f>2345+586.25</f>
        <v>2931.25</v>
      </c>
      <c r="D6" s="1">
        <f t="shared" si="0"/>
        <v>2931.25</v>
      </c>
      <c r="E6" s="4" t="s">
        <v>109</v>
      </c>
    </row>
    <row r="7" spans="1:5" x14ac:dyDescent="0.45">
      <c r="A7" s="2">
        <v>6</v>
      </c>
      <c r="B7" t="s">
        <v>83</v>
      </c>
      <c r="C7" s="1">
        <f>1319.06*1.25</f>
        <v>1648.8249999999998</v>
      </c>
      <c r="D7" s="5">
        <f t="shared" si="0"/>
        <v>1648.8249999999998</v>
      </c>
      <c r="E7" s="2" t="s">
        <v>93</v>
      </c>
    </row>
    <row r="8" spans="1:5" x14ac:dyDescent="0.45">
      <c r="A8" s="2">
        <v>7</v>
      </c>
      <c r="B8" t="s">
        <v>84</v>
      </c>
      <c r="C8" s="1">
        <v>3151.58</v>
      </c>
      <c r="D8" s="1">
        <f t="shared" si="0"/>
        <v>3151.58</v>
      </c>
      <c r="E8" s="2" t="s">
        <v>94</v>
      </c>
    </row>
    <row r="9" spans="1:5" x14ac:dyDescent="0.45">
      <c r="A9" s="2">
        <v>8</v>
      </c>
      <c r="B9" t="s">
        <v>85</v>
      </c>
      <c r="C9" s="1">
        <v>2687.5</v>
      </c>
      <c r="D9" s="1">
        <f t="shared" si="0"/>
        <v>2687.5</v>
      </c>
      <c r="E9" s="2" t="s">
        <v>110</v>
      </c>
    </row>
    <row r="10" spans="1:5" x14ac:dyDescent="0.45">
      <c r="A10" s="2">
        <v>9</v>
      </c>
      <c r="B10" t="s">
        <v>86</v>
      </c>
      <c r="C10" s="1">
        <v>1542.26</v>
      </c>
      <c r="D10" s="1">
        <f t="shared" si="0"/>
        <v>1542.26</v>
      </c>
      <c r="E10" s="2" t="s">
        <v>95</v>
      </c>
    </row>
    <row r="11" spans="1:5" x14ac:dyDescent="0.45">
      <c r="A11" s="4">
        <v>10</v>
      </c>
      <c r="B11" t="s">
        <v>28</v>
      </c>
      <c r="C11" s="1">
        <v>1800</v>
      </c>
      <c r="D11" s="1">
        <v>0</v>
      </c>
      <c r="E11" s="4"/>
    </row>
    <row r="12" spans="1:5" x14ac:dyDescent="0.45">
      <c r="A12" s="2">
        <v>11</v>
      </c>
      <c r="B12" t="s">
        <v>2</v>
      </c>
      <c r="C12" s="5">
        <v>1580.09</v>
      </c>
      <c r="D12" s="11">
        <f>C12</f>
        <v>1580.09</v>
      </c>
      <c r="E12" s="2" t="s">
        <v>96</v>
      </c>
    </row>
    <row r="13" spans="1:5" x14ac:dyDescent="0.45">
      <c r="A13" s="2">
        <v>12</v>
      </c>
      <c r="B13" t="s">
        <v>87</v>
      </c>
      <c r="C13" s="1">
        <v>1000</v>
      </c>
      <c r="D13" s="1">
        <f>C13</f>
        <v>1000</v>
      </c>
      <c r="E13" s="4" t="s">
        <v>111</v>
      </c>
    </row>
    <row r="14" spans="1:5" x14ac:dyDescent="0.45">
      <c r="A14" s="2">
        <v>13</v>
      </c>
      <c r="B14" t="s">
        <v>88</v>
      </c>
      <c r="C14" s="1">
        <v>4362.5</v>
      </c>
      <c r="D14" s="1">
        <f>C14</f>
        <v>4362.5</v>
      </c>
      <c r="E14" s="2" t="s">
        <v>97</v>
      </c>
    </row>
    <row r="15" spans="1:5" x14ac:dyDescent="0.45">
      <c r="A15" s="2"/>
      <c r="C15" s="1"/>
    </row>
    <row r="16" spans="1:5" x14ac:dyDescent="0.45">
      <c r="B16" s="8" t="s">
        <v>6</v>
      </c>
      <c r="C16" s="9">
        <f>SUM(C2:C14)</f>
        <v>34655.254999999997</v>
      </c>
      <c r="D16" s="9">
        <f>SUM(D2:D14)</f>
        <v>32855.254999999997</v>
      </c>
    </row>
    <row r="17" spans="2:4" x14ac:dyDescent="0.45">
      <c r="B17" s="14" t="s">
        <v>153</v>
      </c>
      <c r="C17" s="15">
        <f>COUNTA(C2:C14)</f>
        <v>13</v>
      </c>
      <c r="D17" s="15">
        <f>COUNTA(E2:E14)</f>
        <v>12</v>
      </c>
    </row>
    <row r="18" spans="2:4" x14ac:dyDescent="0.45">
      <c r="C18" s="1"/>
    </row>
    <row r="19" spans="2:4" x14ac:dyDescent="0.45">
      <c r="C19" s="1"/>
    </row>
    <row r="20" spans="2:4" x14ac:dyDescent="0.45">
      <c r="C20" s="1"/>
    </row>
    <row r="21" spans="2:4" x14ac:dyDescent="0.45">
      <c r="C21" s="1"/>
    </row>
    <row r="22" spans="2:4" x14ac:dyDescent="0.45">
      <c r="C22" s="1"/>
    </row>
    <row r="23" spans="2:4" x14ac:dyDescent="0.45">
      <c r="C23" s="1"/>
    </row>
    <row r="24" spans="2:4" x14ac:dyDescent="0.45">
      <c r="C24" s="1"/>
    </row>
    <row r="25" spans="2:4" x14ac:dyDescent="0.45">
      <c r="C25" s="1"/>
    </row>
    <row r="26" spans="2:4" x14ac:dyDescent="0.45">
      <c r="C26" s="1"/>
    </row>
    <row r="27" spans="2:4" x14ac:dyDescent="0.45">
      <c r="C2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0491-4DF0-40E7-AB56-9DA34F77DD9C}">
  <dimension ref="A1:F12"/>
  <sheetViews>
    <sheetView topLeftCell="B1" zoomScale="140" zoomScaleNormal="140" workbookViewId="0">
      <selection activeCell="B1" sqref="B1"/>
    </sheetView>
  </sheetViews>
  <sheetFormatPr defaultRowHeight="14.25" x14ac:dyDescent="0.45"/>
  <cols>
    <col min="3" max="3" width="20.6640625" customWidth="1"/>
    <col min="4" max="4" width="12.46484375" customWidth="1"/>
    <col min="5" max="6" width="12.6640625" customWidth="1"/>
    <col min="7" max="7" width="10.6640625" customWidth="1"/>
  </cols>
  <sheetData>
    <row r="1" spans="1:6" x14ac:dyDescent="0.45">
      <c r="A1" t="s">
        <v>3</v>
      </c>
      <c r="B1" s="7" t="s">
        <v>31</v>
      </c>
      <c r="C1" s="8" t="s">
        <v>0</v>
      </c>
      <c r="D1" s="7" t="s">
        <v>1</v>
      </c>
      <c r="E1" s="7" t="s">
        <v>5</v>
      </c>
      <c r="F1" s="7" t="s">
        <v>4</v>
      </c>
    </row>
    <row r="2" spans="1:6" x14ac:dyDescent="0.45">
      <c r="A2" t="s">
        <v>7</v>
      </c>
      <c r="B2" s="2">
        <v>1</v>
      </c>
      <c r="C2" t="s">
        <v>13</v>
      </c>
      <c r="D2" s="1">
        <v>2000</v>
      </c>
      <c r="E2" s="1">
        <v>2000</v>
      </c>
      <c r="F2" s="2" t="s">
        <v>37</v>
      </c>
    </row>
    <row r="3" spans="1:6" x14ac:dyDescent="0.45">
      <c r="A3" t="s">
        <v>8</v>
      </c>
      <c r="B3" s="2">
        <v>2</v>
      </c>
      <c r="C3" t="s">
        <v>14</v>
      </c>
      <c r="D3" s="1">
        <v>1000</v>
      </c>
      <c r="E3" s="1">
        <v>1000</v>
      </c>
      <c r="F3" s="2" t="s">
        <v>38</v>
      </c>
    </row>
    <row r="4" spans="1:6" x14ac:dyDescent="0.45">
      <c r="B4" s="2">
        <v>3</v>
      </c>
      <c r="C4" t="s">
        <v>14</v>
      </c>
      <c r="D4" s="1">
        <v>4000</v>
      </c>
      <c r="E4" s="1">
        <v>1500</v>
      </c>
      <c r="F4" s="2" t="s">
        <v>39</v>
      </c>
    </row>
    <row r="5" spans="1:6" x14ac:dyDescent="0.45">
      <c r="B5" s="2">
        <v>4</v>
      </c>
      <c r="C5" t="s">
        <v>36</v>
      </c>
      <c r="D5" s="1">
        <v>3330</v>
      </c>
      <c r="E5" s="1">
        <v>0</v>
      </c>
      <c r="F5" s="2"/>
    </row>
    <row r="6" spans="1:6" x14ac:dyDescent="0.45">
      <c r="A6" t="s">
        <v>9</v>
      </c>
      <c r="B6" s="2">
        <v>5</v>
      </c>
      <c r="C6" t="s">
        <v>15</v>
      </c>
      <c r="D6" s="1">
        <v>3500</v>
      </c>
      <c r="E6" s="6">
        <v>2800</v>
      </c>
      <c r="F6" s="2" t="s">
        <v>40</v>
      </c>
    </row>
    <row r="7" spans="1:6" x14ac:dyDescent="0.45">
      <c r="A7" t="s">
        <v>10</v>
      </c>
      <c r="B7" s="2">
        <v>6</v>
      </c>
      <c r="C7" t="s">
        <v>16</v>
      </c>
      <c r="D7" s="1">
        <v>3400</v>
      </c>
      <c r="E7" s="1">
        <v>1350</v>
      </c>
      <c r="F7" s="2" t="s">
        <v>41</v>
      </c>
    </row>
    <row r="8" spans="1:6" x14ac:dyDescent="0.45">
      <c r="A8" t="s">
        <v>11</v>
      </c>
      <c r="B8" s="2">
        <v>7</v>
      </c>
      <c r="C8" t="s">
        <v>16</v>
      </c>
      <c r="D8" s="1">
        <v>3200</v>
      </c>
      <c r="E8" s="1">
        <v>1350</v>
      </c>
      <c r="F8" s="2" t="s">
        <v>42</v>
      </c>
    </row>
    <row r="9" spans="1:6" x14ac:dyDescent="0.45">
      <c r="A9" t="s">
        <v>12</v>
      </c>
      <c r="B9" s="2">
        <v>8</v>
      </c>
      <c r="C9" t="s">
        <v>27</v>
      </c>
      <c r="D9" s="1">
        <v>1446.5</v>
      </c>
      <c r="E9" s="1">
        <v>0</v>
      </c>
      <c r="F9" s="2"/>
    </row>
    <row r="10" spans="1:6" x14ac:dyDescent="0.45">
      <c r="D10" s="1"/>
    </row>
    <row r="11" spans="1:6" x14ac:dyDescent="0.45">
      <c r="C11" s="8" t="s">
        <v>6</v>
      </c>
      <c r="D11" s="9">
        <f>SUM(D2:D9)</f>
        <v>21876.5</v>
      </c>
      <c r="E11" s="9">
        <f>SUM(E2:E9)</f>
        <v>10000</v>
      </c>
    </row>
    <row r="12" spans="1:6" x14ac:dyDescent="0.45">
      <c r="C12" s="14" t="s">
        <v>153</v>
      </c>
      <c r="D12" s="15">
        <f>COUNTA(D2:D9)</f>
        <v>8</v>
      </c>
      <c r="E12" s="15">
        <f>COUNTA(F2:F9)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C68D-93F4-4FD9-9BEC-8B8B1D7EF410}">
  <dimension ref="A1:E21"/>
  <sheetViews>
    <sheetView zoomScale="140" zoomScaleNormal="140" workbookViewId="0">
      <selection activeCell="F21" sqref="F21"/>
    </sheetView>
  </sheetViews>
  <sheetFormatPr defaultRowHeight="14.25" x14ac:dyDescent="0.45"/>
  <cols>
    <col min="2" max="2" width="23" customWidth="1"/>
    <col min="3" max="3" width="12.53125" customWidth="1"/>
    <col min="4" max="4" width="11.6640625" customWidth="1"/>
    <col min="5" max="5" width="11.1328125" style="2" customWidth="1"/>
  </cols>
  <sheetData>
    <row r="1" spans="1:5" x14ac:dyDescent="0.45">
      <c r="A1" s="7" t="s">
        <v>32</v>
      </c>
      <c r="B1" s="7" t="s">
        <v>0</v>
      </c>
      <c r="C1" s="7" t="s">
        <v>1</v>
      </c>
      <c r="D1" s="7" t="s">
        <v>5</v>
      </c>
      <c r="E1" s="7" t="s">
        <v>4</v>
      </c>
    </row>
    <row r="2" spans="1:5" x14ac:dyDescent="0.45">
      <c r="A2" s="2">
        <v>1</v>
      </c>
      <c r="B2" t="s">
        <v>19</v>
      </c>
      <c r="C2" s="1">
        <v>3300</v>
      </c>
      <c r="D2" s="1">
        <v>3300</v>
      </c>
      <c r="E2" s="2" t="s">
        <v>51</v>
      </c>
    </row>
    <row r="3" spans="1:5" x14ac:dyDescent="0.45">
      <c r="A3" s="2">
        <v>2</v>
      </c>
      <c r="B3" t="s">
        <v>44</v>
      </c>
      <c r="C3" s="1">
        <v>4640.34</v>
      </c>
      <c r="D3" s="1">
        <v>3200</v>
      </c>
      <c r="E3" s="2" t="s">
        <v>52</v>
      </c>
    </row>
    <row r="4" spans="1:5" x14ac:dyDescent="0.45">
      <c r="A4" s="2">
        <v>3</v>
      </c>
      <c r="B4" t="s">
        <v>17</v>
      </c>
      <c r="C4" s="1">
        <v>11875</v>
      </c>
      <c r="D4" s="1">
        <v>6070</v>
      </c>
      <c r="E4" s="2" t="s">
        <v>53</v>
      </c>
    </row>
    <row r="5" spans="1:5" x14ac:dyDescent="0.45">
      <c r="A5" s="2">
        <v>4</v>
      </c>
      <c r="B5" t="s">
        <v>20</v>
      </c>
      <c r="C5" s="1">
        <v>947.5</v>
      </c>
      <c r="D5" s="1">
        <v>0</v>
      </c>
    </row>
    <row r="6" spans="1:5" x14ac:dyDescent="0.45">
      <c r="A6" s="2">
        <v>5</v>
      </c>
      <c r="B6" t="s">
        <v>45</v>
      </c>
      <c r="C6" s="1">
        <v>12788.43</v>
      </c>
      <c r="D6" s="1">
        <v>7250</v>
      </c>
      <c r="E6" s="2" t="s">
        <v>54</v>
      </c>
    </row>
    <row r="7" spans="1:5" x14ac:dyDescent="0.45">
      <c r="A7" s="2">
        <v>6</v>
      </c>
      <c r="B7" t="s">
        <v>24</v>
      </c>
      <c r="C7" s="1">
        <v>9699.44</v>
      </c>
      <c r="D7" s="1">
        <v>7250</v>
      </c>
      <c r="E7" s="2" t="s">
        <v>55</v>
      </c>
    </row>
    <row r="8" spans="1:5" x14ac:dyDescent="0.45">
      <c r="A8" s="2">
        <v>7</v>
      </c>
      <c r="B8" t="s">
        <v>25</v>
      </c>
      <c r="C8" s="1">
        <v>10000</v>
      </c>
      <c r="D8" s="1">
        <v>7500</v>
      </c>
      <c r="E8" s="2" t="s">
        <v>56</v>
      </c>
    </row>
    <row r="9" spans="1:5" x14ac:dyDescent="0.45">
      <c r="A9" s="2">
        <v>8</v>
      </c>
      <c r="B9" t="s">
        <v>21</v>
      </c>
      <c r="C9" s="1">
        <v>11000</v>
      </c>
      <c r="D9" s="1">
        <v>7500</v>
      </c>
      <c r="E9" s="2" t="s">
        <v>57</v>
      </c>
    </row>
    <row r="10" spans="1:5" x14ac:dyDescent="0.45">
      <c r="A10" s="2">
        <v>9</v>
      </c>
      <c r="B10" t="s">
        <v>36</v>
      </c>
      <c r="C10" s="1">
        <v>8768</v>
      </c>
      <c r="D10" s="1">
        <v>7000</v>
      </c>
      <c r="E10" s="2" t="s">
        <v>58</v>
      </c>
    </row>
    <row r="11" spans="1:5" x14ac:dyDescent="0.45">
      <c r="A11" s="2">
        <v>10</v>
      </c>
      <c r="B11" t="s">
        <v>46</v>
      </c>
      <c r="C11" s="1">
        <v>5860</v>
      </c>
      <c r="D11" s="1">
        <f>C11</f>
        <v>5860</v>
      </c>
      <c r="E11" s="2" t="s">
        <v>59</v>
      </c>
    </row>
    <row r="12" spans="1:5" x14ac:dyDescent="0.45">
      <c r="A12" s="2">
        <v>11</v>
      </c>
      <c r="B12" t="s">
        <v>47</v>
      </c>
      <c r="C12" s="1">
        <v>14000</v>
      </c>
      <c r="D12" s="1">
        <v>0</v>
      </c>
    </row>
    <row r="13" spans="1:5" x14ac:dyDescent="0.45">
      <c r="A13" s="2">
        <v>12</v>
      </c>
      <c r="B13" t="s">
        <v>29</v>
      </c>
      <c r="C13" s="1">
        <v>7815.41</v>
      </c>
      <c r="D13" s="1">
        <v>6070</v>
      </c>
      <c r="E13" s="2" t="s">
        <v>60</v>
      </c>
    </row>
    <row r="14" spans="1:5" x14ac:dyDescent="0.45">
      <c r="A14" s="2">
        <v>13</v>
      </c>
      <c r="B14" t="s">
        <v>22</v>
      </c>
      <c r="C14" s="1">
        <v>2000</v>
      </c>
      <c r="D14" s="1">
        <v>0</v>
      </c>
    </row>
    <row r="15" spans="1:5" x14ac:dyDescent="0.45">
      <c r="A15" s="2">
        <v>14</v>
      </c>
      <c r="B15" t="s">
        <v>48</v>
      </c>
      <c r="C15" s="1">
        <v>3000</v>
      </c>
      <c r="D15" s="1">
        <v>3000</v>
      </c>
      <c r="E15" s="2" t="s">
        <v>61</v>
      </c>
    </row>
    <row r="16" spans="1:5" x14ac:dyDescent="0.45">
      <c r="A16" s="2">
        <v>15</v>
      </c>
      <c r="B16" t="s">
        <v>49</v>
      </c>
      <c r="C16" s="1">
        <v>4000</v>
      </c>
      <c r="D16" s="1">
        <v>4000</v>
      </c>
      <c r="E16" s="2" t="s">
        <v>62</v>
      </c>
    </row>
    <row r="17" spans="1:5" x14ac:dyDescent="0.45">
      <c r="A17" s="2">
        <v>16</v>
      </c>
      <c r="B17" t="s">
        <v>50</v>
      </c>
      <c r="C17" s="1">
        <v>1000</v>
      </c>
      <c r="D17" s="1">
        <v>0</v>
      </c>
    </row>
    <row r="18" spans="1:5" x14ac:dyDescent="0.45">
      <c r="A18" s="2">
        <v>17</v>
      </c>
      <c r="B18" t="s">
        <v>27</v>
      </c>
      <c r="C18" s="1">
        <v>22123.200000000001</v>
      </c>
      <c r="D18" s="1">
        <v>7000</v>
      </c>
      <c r="E18" s="2" t="s">
        <v>63</v>
      </c>
    </row>
    <row r="20" spans="1:5" x14ac:dyDescent="0.45">
      <c r="B20" s="8" t="s">
        <v>6</v>
      </c>
      <c r="C20" s="9">
        <f>SUM(C2:C18)</f>
        <v>132817.32</v>
      </c>
      <c r="D20" s="9">
        <f>SUM(D2:D18)</f>
        <v>75000</v>
      </c>
    </row>
    <row r="21" spans="1:5" x14ac:dyDescent="0.45">
      <c r="B21" s="14" t="s">
        <v>153</v>
      </c>
      <c r="C21" s="15">
        <f>COUNTA(C2:C18)</f>
        <v>17</v>
      </c>
      <c r="D21" s="15">
        <f>COUNTA(E2:E18)</f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4875-D2DA-4ED2-9C6C-C0C125F42EAB}">
  <dimension ref="A1:E5"/>
  <sheetViews>
    <sheetView zoomScale="140" zoomScaleNormal="140" workbookViewId="0">
      <selection activeCell="C5" sqref="C5"/>
    </sheetView>
  </sheetViews>
  <sheetFormatPr defaultRowHeight="14.25" x14ac:dyDescent="0.45"/>
  <cols>
    <col min="2" max="2" width="15.33203125" customWidth="1"/>
    <col min="3" max="3" width="12.53125" customWidth="1"/>
    <col min="4" max="4" width="12.6640625" customWidth="1"/>
    <col min="5" max="5" width="9.6640625" customWidth="1"/>
  </cols>
  <sheetData>
    <row r="1" spans="1:5" x14ac:dyDescent="0.45">
      <c r="A1" s="7" t="s">
        <v>33</v>
      </c>
      <c r="B1" s="7" t="s">
        <v>0</v>
      </c>
      <c r="C1" s="7" t="s">
        <v>1</v>
      </c>
      <c r="D1" s="7" t="s">
        <v>5</v>
      </c>
      <c r="E1" s="7" t="s">
        <v>4</v>
      </c>
    </row>
    <row r="2" spans="1:5" x14ac:dyDescent="0.45">
      <c r="A2" s="2">
        <v>1</v>
      </c>
      <c r="B2" t="s">
        <v>23</v>
      </c>
      <c r="C2" s="1">
        <v>611750</v>
      </c>
      <c r="D2" s="1">
        <v>375000</v>
      </c>
      <c r="E2" s="2" t="s">
        <v>43</v>
      </c>
    </row>
    <row r="4" spans="1:5" x14ac:dyDescent="0.45">
      <c r="B4" s="8" t="s">
        <v>6</v>
      </c>
      <c r="C4" s="9">
        <v>611750</v>
      </c>
      <c r="D4" s="9">
        <f>SUM(D2:D2)</f>
        <v>375000</v>
      </c>
    </row>
    <row r="5" spans="1:5" x14ac:dyDescent="0.45">
      <c r="B5" s="14" t="s">
        <v>153</v>
      </c>
      <c r="C5" s="15">
        <f>COUNTA(C2)</f>
        <v>1</v>
      </c>
      <c r="D5" s="15">
        <f>COUNTA(E2)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4591-7FCF-4C8A-8DA1-84A152040C4B}">
  <dimension ref="A1:E31"/>
  <sheetViews>
    <sheetView tabSelected="1" topLeftCell="A4" zoomScale="140" zoomScaleNormal="140" workbookViewId="0">
      <selection activeCell="C17" sqref="C17"/>
    </sheetView>
  </sheetViews>
  <sheetFormatPr defaultRowHeight="14.25" x14ac:dyDescent="0.45"/>
  <cols>
    <col min="2" max="2" width="24" customWidth="1"/>
    <col min="3" max="3" width="11.46484375" customWidth="1"/>
    <col min="4" max="4" width="11.1328125" customWidth="1"/>
    <col min="5" max="5" width="12" customWidth="1"/>
  </cols>
  <sheetData>
    <row r="1" spans="1:5" x14ac:dyDescent="0.45">
      <c r="A1" s="7" t="s">
        <v>64</v>
      </c>
      <c r="B1" s="7" t="s">
        <v>0</v>
      </c>
      <c r="C1" s="7" t="s">
        <v>1</v>
      </c>
      <c r="D1" s="7" t="s">
        <v>5</v>
      </c>
      <c r="E1" s="7" t="s">
        <v>4</v>
      </c>
    </row>
    <row r="2" spans="1:5" x14ac:dyDescent="0.45">
      <c r="A2" s="16">
        <v>1</v>
      </c>
      <c r="B2" t="s">
        <v>19</v>
      </c>
      <c r="C2" s="13">
        <v>1625</v>
      </c>
      <c r="D2" s="13">
        <v>1000</v>
      </c>
      <c r="E2" s="2" t="s">
        <v>135</v>
      </c>
    </row>
    <row r="3" spans="1:5" x14ac:dyDescent="0.45">
      <c r="A3" s="2">
        <f>A2+1</f>
        <v>2</v>
      </c>
      <c r="B3" t="s">
        <v>112</v>
      </c>
      <c r="C3" s="13">
        <v>2000</v>
      </c>
      <c r="D3" s="13">
        <v>800</v>
      </c>
      <c r="E3" s="2" t="s">
        <v>132</v>
      </c>
    </row>
    <row r="4" spans="1:5" x14ac:dyDescent="0.45">
      <c r="A4" s="2">
        <f t="shared" ref="A4:A28" si="0">A3+1</f>
        <v>3</v>
      </c>
      <c r="B4" t="s">
        <v>113</v>
      </c>
      <c r="C4" s="13">
        <v>2000</v>
      </c>
      <c r="D4" s="13">
        <v>800</v>
      </c>
      <c r="E4" s="2" t="s">
        <v>133</v>
      </c>
    </row>
    <row r="5" spans="1:5" x14ac:dyDescent="0.45">
      <c r="A5" s="2">
        <f t="shared" si="0"/>
        <v>4</v>
      </c>
      <c r="B5" t="s">
        <v>114</v>
      </c>
      <c r="C5" s="13">
        <v>1500</v>
      </c>
      <c r="D5" s="13">
        <v>800</v>
      </c>
      <c r="E5" s="2" t="s">
        <v>134</v>
      </c>
    </row>
    <row r="6" spans="1:5" x14ac:dyDescent="0.45">
      <c r="A6" s="2">
        <f t="shared" si="0"/>
        <v>5</v>
      </c>
      <c r="B6" t="s">
        <v>115</v>
      </c>
      <c r="C6" s="13">
        <v>1400</v>
      </c>
      <c r="D6" s="13">
        <v>1000</v>
      </c>
      <c r="E6" s="2" t="s">
        <v>136</v>
      </c>
    </row>
    <row r="7" spans="1:5" x14ac:dyDescent="0.45">
      <c r="A7" s="2">
        <f t="shared" si="0"/>
        <v>6</v>
      </c>
      <c r="B7" t="s">
        <v>116</v>
      </c>
      <c r="C7" s="13">
        <v>3400</v>
      </c>
      <c r="D7" s="13">
        <v>1000</v>
      </c>
      <c r="E7" s="2" t="s">
        <v>137</v>
      </c>
    </row>
    <row r="8" spans="1:5" x14ac:dyDescent="0.45">
      <c r="A8" s="2">
        <f t="shared" si="0"/>
        <v>7</v>
      </c>
      <c r="B8" t="s">
        <v>78</v>
      </c>
      <c r="C8" s="13">
        <v>1500</v>
      </c>
      <c r="D8" s="13">
        <v>800</v>
      </c>
      <c r="E8" s="2" t="s">
        <v>138</v>
      </c>
    </row>
    <row r="9" spans="1:5" x14ac:dyDescent="0.45">
      <c r="A9" s="2">
        <f t="shared" si="0"/>
        <v>8</v>
      </c>
      <c r="B9" t="s">
        <v>117</v>
      </c>
      <c r="C9" s="13">
        <v>4000</v>
      </c>
      <c r="D9" s="13">
        <v>1000</v>
      </c>
      <c r="E9" s="2" t="s">
        <v>139</v>
      </c>
    </row>
    <row r="10" spans="1:5" x14ac:dyDescent="0.45">
      <c r="A10" s="2">
        <f t="shared" si="0"/>
        <v>9</v>
      </c>
      <c r="B10" t="s">
        <v>79</v>
      </c>
      <c r="C10" s="13">
        <v>2000</v>
      </c>
      <c r="D10" s="13">
        <v>0</v>
      </c>
      <c r="E10" s="13"/>
    </row>
    <row r="11" spans="1:5" x14ac:dyDescent="0.45">
      <c r="A11" s="2">
        <f t="shared" si="0"/>
        <v>10</v>
      </c>
      <c r="B11" t="s">
        <v>118</v>
      </c>
      <c r="C11" s="13">
        <v>4900</v>
      </c>
      <c r="D11" s="13">
        <v>1000</v>
      </c>
      <c r="E11" s="2" t="s">
        <v>140</v>
      </c>
    </row>
    <row r="12" spans="1:5" x14ac:dyDescent="0.45">
      <c r="A12" s="2">
        <f t="shared" si="0"/>
        <v>11</v>
      </c>
      <c r="B12" t="s">
        <v>119</v>
      </c>
      <c r="C12" s="13">
        <v>2190</v>
      </c>
      <c r="D12" s="13">
        <v>1000</v>
      </c>
      <c r="E12" s="2" t="s">
        <v>141</v>
      </c>
    </row>
    <row r="13" spans="1:5" x14ac:dyDescent="0.45">
      <c r="A13" s="2">
        <f t="shared" si="0"/>
        <v>12</v>
      </c>
      <c r="B13" t="s">
        <v>120</v>
      </c>
      <c r="C13" s="13">
        <v>2100</v>
      </c>
      <c r="D13" s="13">
        <v>1000</v>
      </c>
      <c r="E13" s="2" t="s">
        <v>142</v>
      </c>
    </row>
    <row r="14" spans="1:5" x14ac:dyDescent="0.45">
      <c r="A14" s="2">
        <f t="shared" si="0"/>
        <v>13</v>
      </c>
      <c r="B14" t="s">
        <v>121</v>
      </c>
      <c r="C14" s="13">
        <v>2960</v>
      </c>
      <c r="D14" s="13">
        <v>1000</v>
      </c>
      <c r="E14" s="2" t="s">
        <v>143</v>
      </c>
    </row>
    <row r="15" spans="1:5" x14ac:dyDescent="0.45">
      <c r="A15" s="2">
        <f t="shared" si="0"/>
        <v>14</v>
      </c>
      <c r="B15" t="s">
        <v>122</v>
      </c>
      <c r="C15" s="13">
        <v>3000</v>
      </c>
      <c r="D15" s="13">
        <v>1000</v>
      </c>
      <c r="E15" s="2" t="s">
        <v>144</v>
      </c>
    </row>
    <row r="16" spans="1:5" x14ac:dyDescent="0.45">
      <c r="A16" s="2">
        <f t="shared" si="0"/>
        <v>15</v>
      </c>
      <c r="B16" t="s">
        <v>84</v>
      </c>
      <c r="C16" s="13">
        <v>1209.28</v>
      </c>
      <c r="D16" s="13">
        <v>800</v>
      </c>
      <c r="E16" s="2" t="s">
        <v>145</v>
      </c>
    </row>
    <row r="17" spans="1:5" x14ac:dyDescent="0.45">
      <c r="A17" s="2">
        <f t="shared" si="0"/>
        <v>16</v>
      </c>
      <c r="B17" t="s">
        <v>28</v>
      </c>
      <c r="C17" s="13">
        <v>4500</v>
      </c>
      <c r="D17" s="13">
        <v>800</v>
      </c>
      <c r="E17" s="2" t="s">
        <v>146</v>
      </c>
    </row>
    <row r="18" spans="1:5" x14ac:dyDescent="0.45">
      <c r="A18" s="2">
        <f t="shared" si="0"/>
        <v>17</v>
      </c>
      <c r="B18" t="s">
        <v>123</v>
      </c>
      <c r="C18" s="1">
        <v>2500</v>
      </c>
      <c r="D18" s="13">
        <v>0</v>
      </c>
      <c r="E18" s="13"/>
    </row>
    <row r="19" spans="1:5" x14ac:dyDescent="0.45">
      <c r="A19" s="2">
        <f t="shared" si="0"/>
        <v>18</v>
      </c>
      <c r="B19" t="s">
        <v>124</v>
      </c>
      <c r="C19" s="13">
        <v>2000</v>
      </c>
      <c r="D19" s="13">
        <v>0</v>
      </c>
      <c r="E19" s="13"/>
    </row>
    <row r="20" spans="1:5" x14ac:dyDescent="0.45">
      <c r="A20" s="2">
        <f t="shared" si="0"/>
        <v>19</v>
      </c>
      <c r="B20" t="s">
        <v>125</v>
      </c>
      <c r="C20" s="13">
        <v>2000</v>
      </c>
      <c r="D20" s="13">
        <v>0</v>
      </c>
      <c r="E20" s="13"/>
    </row>
    <row r="21" spans="1:5" x14ac:dyDescent="0.45">
      <c r="A21" s="2">
        <f t="shared" si="0"/>
        <v>20</v>
      </c>
      <c r="B21" t="s">
        <v>126</v>
      </c>
      <c r="C21" s="13">
        <v>2000</v>
      </c>
      <c r="D21" s="13">
        <v>0</v>
      </c>
      <c r="E21" s="13"/>
    </row>
    <row r="22" spans="1:5" x14ac:dyDescent="0.45">
      <c r="A22" s="2">
        <f t="shared" si="0"/>
        <v>21</v>
      </c>
      <c r="B22" t="s">
        <v>127</v>
      </c>
      <c r="C22" s="13">
        <v>6247</v>
      </c>
      <c r="D22" s="13">
        <v>1000</v>
      </c>
      <c r="E22" s="2" t="s">
        <v>148</v>
      </c>
    </row>
    <row r="23" spans="1:5" x14ac:dyDescent="0.45">
      <c r="A23" s="2">
        <f t="shared" si="0"/>
        <v>22</v>
      </c>
      <c r="B23" t="s">
        <v>87</v>
      </c>
      <c r="C23" s="13">
        <v>1000</v>
      </c>
      <c r="D23" s="13">
        <v>0</v>
      </c>
      <c r="E23" s="13"/>
    </row>
    <row r="24" spans="1:5" x14ac:dyDescent="0.45">
      <c r="A24" s="2">
        <f t="shared" si="0"/>
        <v>23</v>
      </c>
      <c r="B24" t="s">
        <v>128</v>
      </c>
      <c r="C24" s="13">
        <v>5000</v>
      </c>
      <c r="D24" s="13">
        <v>1000</v>
      </c>
      <c r="E24" s="2" t="s">
        <v>147</v>
      </c>
    </row>
    <row r="25" spans="1:5" x14ac:dyDescent="0.45">
      <c r="A25" s="2">
        <f t="shared" si="0"/>
        <v>24</v>
      </c>
      <c r="B25" t="s">
        <v>27</v>
      </c>
      <c r="C25" s="13">
        <v>2820</v>
      </c>
      <c r="D25" s="13">
        <v>1000</v>
      </c>
      <c r="E25" s="2" t="s">
        <v>149</v>
      </c>
    </row>
    <row r="26" spans="1:5" x14ac:dyDescent="0.45">
      <c r="A26" s="2">
        <f t="shared" si="0"/>
        <v>25</v>
      </c>
      <c r="B26" t="s">
        <v>129</v>
      </c>
      <c r="C26" s="13">
        <v>2400</v>
      </c>
      <c r="D26" s="13">
        <v>1000</v>
      </c>
      <c r="E26" s="2" t="s">
        <v>150</v>
      </c>
    </row>
    <row r="27" spans="1:5" x14ac:dyDescent="0.45">
      <c r="A27" s="2">
        <f t="shared" si="0"/>
        <v>26</v>
      </c>
      <c r="B27" t="s">
        <v>130</v>
      </c>
      <c r="C27" s="13">
        <v>1000</v>
      </c>
      <c r="D27" s="13">
        <v>1000</v>
      </c>
      <c r="E27" s="2" t="s">
        <v>151</v>
      </c>
    </row>
    <row r="28" spans="1:5" x14ac:dyDescent="0.45">
      <c r="A28" s="2">
        <f t="shared" si="0"/>
        <v>27</v>
      </c>
      <c r="B28" t="s">
        <v>131</v>
      </c>
      <c r="C28" s="13">
        <v>1000</v>
      </c>
      <c r="D28" s="13">
        <v>1000</v>
      </c>
      <c r="E28" s="2" t="s">
        <v>152</v>
      </c>
    </row>
    <row r="30" spans="1:5" x14ac:dyDescent="0.45">
      <c r="B30" s="8" t="s">
        <v>6</v>
      </c>
      <c r="C30" s="12">
        <f>SUM(C2:C28)</f>
        <v>68251.28</v>
      </c>
      <c r="D30" s="12">
        <f>SUM(D2:D28)</f>
        <v>19800</v>
      </c>
    </row>
    <row r="31" spans="1:5" x14ac:dyDescent="0.45">
      <c r="B31" s="14" t="s">
        <v>153</v>
      </c>
      <c r="C31" s="15">
        <f>COUNTA(C2:C28)</f>
        <v>27</v>
      </c>
      <c r="D31" s="15">
        <f>COUNTA(E2:E28)</f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6932-2877-45B8-B694-861A50D1D142}">
  <dimension ref="A1:E83"/>
  <sheetViews>
    <sheetView zoomScale="140" zoomScaleNormal="140" workbookViewId="0">
      <selection activeCell="C16" sqref="C16"/>
    </sheetView>
  </sheetViews>
  <sheetFormatPr defaultRowHeight="14.25" x14ac:dyDescent="0.45"/>
  <cols>
    <col min="2" max="2" width="23.1328125" customWidth="1"/>
    <col min="3" max="3" width="14.53125" customWidth="1"/>
    <col min="4" max="4" width="12.46484375" customWidth="1"/>
    <col min="5" max="5" width="12.46484375" style="2" customWidth="1"/>
    <col min="6" max="6" width="22.53125" customWidth="1"/>
    <col min="7" max="7" width="12.86328125" customWidth="1"/>
    <col min="8" max="8" width="10.1328125" customWidth="1"/>
  </cols>
  <sheetData>
    <row r="1" spans="1:5" x14ac:dyDescent="0.45">
      <c r="A1" s="7" t="s">
        <v>34</v>
      </c>
      <c r="B1" s="7" t="s">
        <v>0</v>
      </c>
      <c r="C1" s="7" t="s">
        <v>1</v>
      </c>
      <c r="D1" s="7" t="s">
        <v>5</v>
      </c>
      <c r="E1" s="7" t="s">
        <v>4</v>
      </c>
    </row>
    <row r="2" spans="1:5" x14ac:dyDescent="0.45">
      <c r="A2" s="2">
        <v>1</v>
      </c>
      <c r="B2" t="s">
        <v>19</v>
      </c>
      <c r="C2" s="1">
        <v>6000</v>
      </c>
      <c r="D2" s="1">
        <v>4260</v>
      </c>
      <c r="E2" s="2" t="s">
        <v>98</v>
      </c>
    </row>
    <row r="3" spans="1:5" x14ac:dyDescent="0.45">
      <c r="A3" s="2">
        <v>2</v>
      </c>
      <c r="B3" t="s">
        <v>36</v>
      </c>
      <c r="C3" s="1">
        <v>9000</v>
      </c>
      <c r="D3" s="1">
        <v>7810</v>
      </c>
      <c r="E3" s="2" t="s">
        <v>100</v>
      </c>
    </row>
    <row r="4" spans="1:5" x14ac:dyDescent="0.45">
      <c r="A4" s="2">
        <v>3</v>
      </c>
      <c r="B4" t="s">
        <v>20</v>
      </c>
      <c r="C4" s="3">
        <v>4260</v>
      </c>
      <c r="D4" s="1">
        <v>4260</v>
      </c>
      <c r="E4" s="2" t="s">
        <v>101</v>
      </c>
    </row>
    <row r="5" spans="1:5" x14ac:dyDescent="0.45">
      <c r="A5" s="2">
        <v>4</v>
      </c>
      <c r="B5" t="s">
        <v>24</v>
      </c>
      <c r="C5" s="1">
        <v>2000</v>
      </c>
      <c r="D5" s="1">
        <v>1420</v>
      </c>
      <c r="E5" s="2" t="s">
        <v>102</v>
      </c>
    </row>
    <row r="6" spans="1:5" x14ac:dyDescent="0.45">
      <c r="A6" s="2">
        <v>5</v>
      </c>
      <c r="B6" t="s">
        <v>25</v>
      </c>
      <c r="C6" s="1">
        <v>7000</v>
      </c>
      <c r="D6" s="1">
        <v>3550</v>
      </c>
      <c r="E6" s="2" t="s">
        <v>103</v>
      </c>
    </row>
    <row r="7" spans="1:5" x14ac:dyDescent="0.45">
      <c r="A7" s="2">
        <v>6</v>
      </c>
      <c r="B7" t="s">
        <v>21</v>
      </c>
      <c r="C7" s="1">
        <v>6300</v>
      </c>
      <c r="D7" s="1">
        <v>4970</v>
      </c>
      <c r="E7" s="2" t="s">
        <v>104</v>
      </c>
    </row>
    <row r="8" spans="1:5" x14ac:dyDescent="0.45">
      <c r="A8" s="2">
        <v>7</v>
      </c>
      <c r="B8" t="s">
        <v>46</v>
      </c>
      <c r="C8" s="1">
        <v>3000</v>
      </c>
      <c r="D8" s="1">
        <v>1420</v>
      </c>
      <c r="E8" s="2" t="s">
        <v>105</v>
      </c>
    </row>
    <row r="9" spans="1:5" x14ac:dyDescent="0.45">
      <c r="A9" s="2">
        <v>8</v>
      </c>
      <c r="B9" t="s">
        <v>27</v>
      </c>
      <c r="C9" s="1">
        <v>11000</v>
      </c>
      <c r="D9" s="1">
        <v>7100</v>
      </c>
      <c r="E9" s="2" t="s">
        <v>106</v>
      </c>
    </row>
    <row r="10" spans="1:5" x14ac:dyDescent="0.45">
      <c r="A10" s="2">
        <v>9</v>
      </c>
      <c r="B10" t="s">
        <v>22</v>
      </c>
      <c r="C10" s="3">
        <v>14200</v>
      </c>
      <c r="D10" s="1">
        <v>14200</v>
      </c>
      <c r="E10" s="2" t="s">
        <v>107</v>
      </c>
    </row>
    <row r="11" spans="1:5" x14ac:dyDescent="0.45">
      <c r="A11" s="2">
        <v>10</v>
      </c>
      <c r="B11" t="s">
        <v>26</v>
      </c>
      <c r="C11" s="1">
        <v>1000</v>
      </c>
      <c r="D11" s="1">
        <v>710</v>
      </c>
      <c r="E11" s="2" t="s">
        <v>99</v>
      </c>
    </row>
    <row r="12" spans="1:5" x14ac:dyDescent="0.45">
      <c r="A12" s="2">
        <v>11</v>
      </c>
      <c r="B12" t="s">
        <v>18</v>
      </c>
      <c r="C12" s="1">
        <v>8000</v>
      </c>
      <c r="D12" s="1">
        <v>9940</v>
      </c>
      <c r="E12" s="2" t="s">
        <v>108</v>
      </c>
    </row>
    <row r="14" spans="1:5" x14ac:dyDescent="0.45">
      <c r="B14" s="8" t="s">
        <v>6</v>
      </c>
      <c r="C14" s="9">
        <f>SUM(C2:C12)</f>
        <v>71760</v>
      </c>
      <c r="D14" s="9">
        <f>SUM(D2:D12)</f>
        <v>59640</v>
      </c>
    </row>
    <row r="15" spans="1:5" x14ac:dyDescent="0.45">
      <c r="B15" s="14" t="s">
        <v>153</v>
      </c>
      <c r="C15" s="15">
        <f>COUNTA(C2:C12)</f>
        <v>11</v>
      </c>
      <c r="D15" s="15">
        <f>COUNTA(E2:E12)</f>
        <v>11</v>
      </c>
    </row>
    <row r="16" spans="1:5" x14ac:dyDescent="0.45">
      <c r="E16"/>
    </row>
    <row r="17" spans="1:5" x14ac:dyDescent="0.45">
      <c r="E17"/>
    </row>
    <row r="18" spans="1:5" x14ac:dyDescent="0.45">
      <c r="E18"/>
    </row>
    <row r="19" spans="1:5" x14ac:dyDescent="0.45">
      <c r="E19"/>
    </row>
    <row r="20" spans="1:5" x14ac:dyDescent="0.45">
      <c r="E20"/>
    </row>
    <row r="21" spans="1:5" x14ac:dyDescent="0.45">
      <c r="E21"/>
    </row>
    <row r="22" spans="1:5" x14ac:dyDescent="0.45">
      <c r="E22"/>
    </row>
    <row r="23" spans="1:5" x14ac:dyDescent="0.45">
      <c r="E23"/>
    </row>
    <row r="24" spans="1:5" x14ac:dyDescent="0.45">
      <c r="E24"/>
    </row>
    <row r="25" spans="1:5" x14ac:dyDescent="0.45">
      <c r="A25" s="6"/>
      <c r="E25"/>
    </row>
    <row r="26" spans="1:5" x14ac:dyDescent="0.45">
      <c r="E26"/>
    </row>
    <row r="27" spans="1:5" x14ac:dyDescent="0.45">
      <c r="E27"/>
    </row>
    <row r="28" spans="1:5" x14ac:dyDescent="0.45">
      <c r="E28"/>
    </row>
    <row r="29" spans="1:5" x14ac:dyDescent="0.45">
      <c r="A29" s="6"/>
      <c r="E29"/>
    </row>
    <row r="30" spans="1:5" x14ac:dyDescent="0.45">
      <c r="E30"/>
    </row>
    <row r="31" spans="1:5" x14ac:dyDescent="0.45">
      <c r="E31"/>
    </row>
    <row r="32" spans="1:5" x14ac:dyDescent="0.45">
      <c r="E32"/>
    </row>
    <row r="33" spans="1:5" x14ac:dyDescent="0.45">
      <c r="E33"/>
    </row>
    <row r="34" spans="1:5" x14ac:dyDescent="0.45">
      <c r="E34"/>
    </row>
    <row r="35" spans="1:5" x14ac:dyDescent="0.45">
      <c r="E35"/>
    </row>
    <row r="36" spans="1:5" x14ac:dyDescent="0.45">
      <c r="E36"/>
    </row>
    <row r="37" spans="1:5" x14ac:dyDescent="0.45">
      <c r="A37" s="6" t="e">
        <f>SUM(#REF!)</f>
        <v>#REF!</v>
      </c>
      <c r="E37"/>
    </row>
    <row r="38" spans="1:5" x14ac:dyDescent="0.45">
      <c r="E38"/>
    </row>
    <row r="39" spans="1:5" x14ac:dyDescent="0.45">
      <c r="E39"/>
    </row>
    <row r="40" spans="1:5" x14ac:dyDescent="0.45">
      <c r="E40"/>
    </row>
    <row r="41" spans="1:5" x14ac:dyDescent="0.45">
      <c r="A41" s="6" t="e">
        <f>SUM(#REF!)</f>
        <v>#REF!</v>
      </c>
      <c r="E41"/>
    </row>
    <row r="42" spans="1:5" x14ac:dyDescent="0.45">
      <c r="E42"/>
    </row>
    <row r="43" spans="1:5" x14ac:dyDescent="0.45">
      <c r="E43"/>
    </row>
    <row r="44" spans="1:5" x14ac:dyDescent="0.45">
      <c r="E44"/>
    </row>
    <row r="45" spans="1:5" x14ac:dyDescent="0.45">
      <c r="E45"/>
    </row>
    <row r="46" spans="1:5" x14ac:dyDescent="0.45">
      <c r="E46"/>
    </row>
    <row r="47" spans="1:5" x14ac:dyDescent="0.45">
      <c r="A47" s="6" t="e">
        <f>SUM(#REF!)</f>
        <v>#REF!</v>
      </c>
      <c r="E47"/>
    </row>
    <row r="48" spans="1:5" x14ac:dyDescent="0.45">
      <c r="E48"/>
    </row>
    <row r="49" spans="1:5" x14ac:dyDescent="0.45">
      <c r="E49"/>
    </row>
    <row r="50" spans="1:5" x14ac:dyDescent="0.45">
      <c r="A50" s="6" t="e">
        <f>SUM(#REF!)</f>
        <v>#REF!</v>
      </c>
      <c r="E50"/>
    </row>
    <row r="51" spans="1:5" x14ac:dyDescent="0.45">
      <c r="E51"/>
    </row>
    <row r="52" spans="1:5" x14ac:dyDescent="0.45">
      <c r="E52"/>
    </row>
    <row r="53" spans="1:5" x14ac:dyDescent="0.45">
      <c r="E53"/>
    </row>
    <row r="54" spans="1:5" x14ac:dyDescent="0.45">
      <c r="E54"/>
    </row>
    <row r="55" spans="1:5" x14ac:dyDescent="0.45">
      <c r="E55"/>
    </row>
    <row r="56" spans="1:5" x14ac:dyDescent="0.45">
      <c r="E56"/>
    </row>
    <row r="57" spans="1:5" x14ac:dyDescent="0.45">
      <c r="A57" s="6" t="e">
        <f>SUM(#REF!)</f>
        <v>#REF!</v>
      </c>
      <c r="E57"/>
    </row>
    <row r="58" spans="1:5" x14ac:dyDescent="0.45">
      <c r="E58"/>
    </row>
    <row r="59" spans="1:5" x14ac:dyDescent="0.45">
      <c r="E59"/>
    </row>
    <row r="60" spans="1:5" x14ac:dyDescent="0.45">
      <c r="E60"/>
    </row>
    <row r="61" spans="1:5" x14ac:dyDescent="0.45">
      <c r="E61"/>
    </row>
    <row r="62" spans="1:5" x14ac:dyDescent="0.45">
      <c r="A62" s="6" t="e">
        <f>SUM(#REF!)</f>
        <v>#REF!</v>
      </c>
      <c r="E62"/>
    </row>
    <row r="63" spans="1:5" x14ac:dyDescent="0.45">
      <c r="E63"/>
    </row>
    <row r="64" spans="1:5" x14ac:dyDescent="0.45">
      <c r="E64"/>
    </row>
    <row r="65" spans="1:5" x14ac:dyDescent="0.45">
      <c r="E65"/>
    </row>
    <row r="66" spans="1:5" x14ac:dyDescent="0.45">
      <c r="E66"/>
    </row>
    <row r="67" spans="1:5" x14ac:dyDescent="0.45">
      <c r="E67"/>
    </row>
    <row r="68" spans="1:5" x14ac:dyDescent="0.45">
      <c r="E68"/>
    </row>
    <row r="69" spans="1:5" x14ac:dyDescent="0.45">
      <c r="E69"/>
    </row>
    <row r="70" spans="1:5" x14ac:dyDescent="0.45">
      <c r="E70"/>
    </row>
    <row r="71" spans="1:5" x14ac:dyDescent="0.45">
      <c r="E71"/>
    </row>
    <row r="72" spans="1:5" x14ac:dyDescent="0.45">
      <c r="E72"/>
    </row>
    <row r="73" spans="1:5" x14ac:dyDescent="0.45">
      <c r="E73"/>
    </row>
    <row r="74" spans="1:5" x14ac:dyDescent="0.45">
      <c r="A74" s="6" t="e">
        <f>SUM(#REF!)</f>
        <v>#REF!</v>
      </c>
      <c r="E74"/>
    </row>
    <row r="75" spans="1:5" x14ac:dyDescent="0.45">
      <c r="A75" s="6" t="e">
        <f>#REF!</f>
        <v>#REF!</v>
      </c>
      <c r="E75"/>
    </row>
    <row r="76" spans="1:5" x14ac:dyDescent="0.45">
      <c r="E76"/>
    </row>
    <row r="77" spans="1:5" x14ac:dyDescent="0.45">
      <c r="E77"/>
    </row>
    <row r="78" spans="1:5" x14ac:dyDescent="0.45">
      <c r="E78"/>
    </row>
    <row r="79" spans="1:5" x14ac:dyDescent="0.45">
      <c r="E79"/>
    </row>
    <row r="80" spans="1:5" x14ac:dyDescent="0.45">
      <c r="E80"/>
    </row>
    <row r="81" spans="1:5" x14ac:dyDescent="0.45">
      <c r="A81" s="6" t="e">
        <f>SUM(#REF!)</f>
        <v>#REF!</v>
      </c>
      <c r="E81"/>
    </row>
    <row r="82" spans="1:5" x14ac:dyDescent="0.45">
      <c r="E82"/>
    </row>
    <row r="83" spans="1:5" x14ac:dyDescent="0.45">
      <c r="A83" s="9" t="e">
        <f>SUM(A17:A81)</f>
        <v>#REF!</v>
      </c>
      <c r="E8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9F5E-4712-4BD9-BF95-13AD3FB6322F}">
  <dimension ref="A1:E17"/>
  <sheetViews>
    <sheetView zoomScale="140" zoomScaleNormal="140" workbookViewId="0"/>
  </sheetViews>
  <sheetFormatPr defaultRowHeight="14.25" x14ac:dyDescent="0.45"/>
  <cols>
    <col min="2" max="2" width="22.33203125" customWidth="1"/>
    <col min="3" max="3" width="12.6640625" customWidth="1"/>
    <col min="4" max="4" width="12.33203125" customWidth="1"/>
    <col min="5" max="5" width="10.53125" customWidth="1"/>
    <col min="6" max="6" width="10.46484375" customWidth="1"/>
  </cols>
  <sheetData>
    <row r="1" spans="1:5" x14ac:dyDescent="0.45">
      <c r="A1" s="7" t="s">
        <v>35</v>
      </c>
      <c r="B1" s="7" t="s">
        <v>0</v>
      </c>
      <c r="C1" s="7" t="s">
        <v>1</v>
      </c>
      <c r="D1" s="7" t="s">
        <v>5</v>
      </c>
      <c r="E1" s="7" t="s">
        <v>4</v>
      </c>
    </row>
    <row r="2" spans="1:5" x14ac:dyDescent="0.45">
      <c r="A2" s="2">
        <v>1</v>
      </c>
      <c r="B2" s="17" t="s">
        <v>19</v>
      </c>
      <c r="C2" s="10">
        <v>32660</v>
      </c>
      <c r="D2" s="1">
        <v>31436.068962434416</v>
      </c>
      <c r="E2" s="2" t="s">
        <v>67</v>
      </c>
    </row>
    <row r="3" spans="1:5" x14ac:dyDescent="0.45">
      <c r="A3" s="2">
        <v>2</v>
      </c>
      <c r="B3" s="17" t="s">
        <v>17</v>
      </c>
      <c r="C3" s="10">
        <v>4400</v>
      </c>
      <c r="D3" s="1">
        <v>4261.6065796672483</v>
      </c>
      <c r="E3" s="2" t="s">
        <v>77</v>
      </c>
    </row>
    <row r="4" spans="1:5" x14ac:dyDescent="0.45">
      <c r="A4" s="2">
        <v>3</v>
      </c>
      <c r="B4" s="17" t="s">
        <v>20</v>
      </c>
      <c r="C4" s="10">
        <v>42000</v>
      </c>
      <c r="D4" s="1">
        <v>40316.028582166684</v>
      </c>
      <c r="E4" s="2" t="s">
        <v>72</v>
      </c>
    </row>
    <row r="5" spans="1:5" x14ac:dyDescent="0.45">
      <c r="A5" s="2">
        <v>4</v>
      </c>
      <c r="B5" s="17" t="s">
        <v>24</v>
      </c>
      <c r="C5" s="10">
        <v>41000</v>
      </c>
      <c r="D5" s="1">
        <v>40060.886816615377</v>
      </c>
      <c r="E5" s="2" t="s">
        <v>73</v>
      </c>
    </row>
    <row r="6" spans="1:5" x14ac:dyDescent="0.45">
      <c r="A6" s="2">
        <v>5</v>
      </c>
      <c r="B6" s="17" t="s">
        <v>25</v>
      </c>
      <c r="C6" s="10">
        <v>23000</v>
      </c>
      <c r="D6" s="1">
        <v>20616.150979517057</v>
      </c>
      <c r="E6" s="2" t="s">
        <v>70</v>
      </c>
    </row>
    <row r="7" spans="1:5" x14ac:dyDescent="0.45">
      <c r="A7" s="2">
        <v>6</v>
      </c>
      <c r="B7" s="17" t="s">
        <v>21</v>
      </c>
      <c r="C7" s="10">
        <v>42000</v>
      </c>
      <c r="D7" s="1">
        <v>42505.107329488776</v>
      </c>
      <c r="E7" s="2" t="s">
        <v>68</v>
      </c>
    </row>
    <row r="8" spans="1:5" x14ac:dyDescent="0.45">
      <c r="A8" s="2">
        <v>7</v>
      </c>
      <c r="B8" s="17" t="s">
        <v>36</v>
      </c>
      <c r="C8" s="10">
        <v>45500</v>
      </c>
      <c r="D8" s="1">
        <v>39595.062551305891</v>
      </c>
      <c r="E8" s="2" t="s">
        <v>71</v>
      </c>
    </row>
    <row r="9" spans="1:5" x14ac:dyDescent="0.45">
      <c r="A9" s="2">
        <v>8</v>
      </c>
      <c r="B9" s="17" t="s">
        <v>46</v>
      </c>
      <c r="C9" s="10">
        <v>26000</v>
      </c>
      <c r="D9" s="1">
        <v>16853.359182088061</v>
      </c>
      <c r="E9" s="2" t="s">
        <v>75</v>
      </c>
    </row>
    <row r="10" spans="1:5" x14ac:dyDescent="0.45">
      <c r="A10" s="2">
        <v>9</v>
      </c>
      <c r="B10" s="17" t="s">
        <v>29</v>
      </c>
      <c r="C10" s="10">
        <v>17000</v>
      </c>
      <c r="D10" s="1">
        <v>9297.992228325671</v>
      </c>
      <c r="E10" s="2" t="s">
        <v>76</v>
      </c>
    </row>
    <row r="11" spans="1:5" x14ac:dyDescent="0.45">
      <c r="A11" s="2">
        <v>10</v>
      </c>
      <c r="B11" s="17" t="s">
        <v>22</v>
      </c>
      <c r="C11" s="10">
        <v>55470</v>
      </c>
      <c r="D11" s="1">
        <v>48744.910592902925</v>
      </c>
      <c r="E11" s="2" t="s">
        <v>69</v>
      </c>
    </row>
    <row r="12" spans="1:5" x14ac:dyDescent="0.45">
      <c r="A12" s="2">
        <v>11</v>
      </c>
      <c r="B12" s="17" t="s">
        <v>27</v>
      </c>
      <c r="C12" s="10">
        <v>34000</v>
      </c>
      <c r="D12" s="1">
        <v>34760.220096878926</v>
      </c>
      <c r="E12" s="2" t="s">
        <v>65</v>
      </c>
    </row>
    <row r="13" spans="1:5" x14ac:dyDescent="0.45">
      <c r="A13" s="2">
        <v>12</v>
      </c>
      <c r="B13" s="17" t="s">
        <v>26</v>
      </c>
      <c r="C13" s="10">
        <v>5000</v>
      </c>
      <c r="D13" s="1">
        <v>4581.3668843371233</v>
      </c>
      <c r="E13" s="2" t="s">
        <v>74</v>
      </c>
    </row>
    <row r="14" spans="1:5" x14ac:dyDescent="0.45">
      <c r="A14" s="2">
        <v>13</v>
      </c>
      <c r="B14" s="17" t="s">
        <v>18</v>
      </c>
      <c r="C14" s="10">
        <v>25700</v>
      </c>
      <c r="D14" s="1">
        <v>16971.239214271842</v>
      </c>
      <c r="E14" s="2" t="s">
        <v>66</v>
      </c>
    </row>
    <row r="15" spans="1:5" x14ac:dyDescent="0.45">
      <c r="A15" s="2"/>
      <c r="B15" s="17"/>
      <c r="C15" s="10"/>
      <c r="D15" s="1"/>
      <c r="E15" s="2"/>
    </row>
    <row r="16" spans="1:5" x14ac:dyDescent="0.45">
      <c r="B16" s="8" t="s">
        <v>6</v>
      </c>
      <c r="C16" s="9">
        <f>SUM(C2:C14)</f>
        <v>393730</v>
      </c>
      <c r="D16" s="9">
        <f>SUM(D2:D14)</f>
        <v>349999.99999999994</v>
      </c>
    </row>
    <row r="17" spans="2:4" x14ac:dyDescent="0.45">
      <c r="B17" s="14" t="s">
        <v>153</v>
      </c>
      <c r="C17" s="15">
        <f>COUNTA(C2:C14)</f>
        <v>13</v>
      </c>
      <c r="D17" s="15">
        <f>COUNTA(E2:E14)</f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ZI1</vt:lpstr>
      <vt:lpstr>ZI2</vt:lpstr>
      <vt:lpstr>ZI3</vt:lpstr>
      <vt:lpstr>ZI4</vt:lpstr>
      <vt:lpstr>ZI5</vt:lpstr>
      <vt:lpstr>ZI6</vt:lpstr>
      <vt:lpstr>ZI7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2024-03-20T07:27:37Z</dcterms:created>
  <dcterms:modified xsi:type="dcterms:W3CDTF">2025-03-17T11:08:48Z</dcterms:modified>
</cp:coreProperties>
</file>