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rector\Programski_Ugovor\Calls-2024\"/>
    </mc:Choice>
  </mc:AlternateContent>
  <xr:revisionPtr revIDLastSave="0" documentId="13_ncr:1_{D271FA0A-2A01-4916-911D-E7CD6E204CCF}" xr6:coauthVersionLast="47" xr6:coauthVersionMax="47" xr10:uidLastSave="{00000000-0000-0000-0000-000000000000}"/>
  <bookViews>
    <workbookView xWindow="-108" yWindow="-108" windowWidth="23256" windowHeight="13896" activeTab="3" xr2:uid="{B4BDC9BD-4E43-4499-8FA3-D58590D8D6E2}"/>
  </bookViews>
  <sheets>
    <sheet name="HR-24" sheetId="1" r:id="rId1"/>
    <sheet name="EN-24" sheetId="2" r:id="rId2"/>
    <sheet name="24a" sheetId="3" r:id="rId3"/>
    <sheet name="HR-24a" sheetId="4" r:id="rId4"/>
    <sheet name="EN-24a" sheetId="5" r:id="rId5"/>
    <sheet name="TEMP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4" l="1"/>
  <c r="D2" i="4"/>
  <c r="E2" i="4"/>
  <c r="F2" i="4"/>
  <c r="G2" i="4"/>
  <c r="I2" i="4"/>
  <c r="G3" i="4"/>
  <c r="G29" i="4" s="1"/>
  <c r="I3" i="4"/>
  <c r="G4" i="4"/>
  <c r="I4" i="4"/>
  <c r="I29" i="4" s="1"/>
  <c r="G5" i="4"/>
  <c r="I5" i="4"/>
  <c r="G6" i="4"/>
  <c r="I6" i="4"/>
  <c r="G7" i="4"/>
  <c r="I7" i="4"/>
  <c r="G8" i="4"/>
  <c r="I8" i="4"/>
  <c r="I10" i="4"/>
  <c r="G11" i="4"/>
  <c r="I11" i="4"/>
  <c r="C12" i="4"/>
  <c r="D12" i="4"/>
  <c r="E12" i="4"/>
  <c r="F12" i="4"/>
  <c r="G12" i="4"/>
  <c r="I12" i="4"/>
  <c r="G13" i="4"/>
  <c r="I13" i="4"/>
  <c r="G15" i="4"/>
  <c r="I15" i="4"/>
  <c r="G16" i="4"/>
  <c r="I16" i="4"/>
  <c r="G17" i="4"/>
  <c r="I17" i="4"/>
  <c r="G19" i="4"/>
  <c r="I19" i="4"/>
  <c r="I20" i="4"/>
  <c r="I21" i="4"/>
  <c r="C22" i="4"/>
  <c r="D22" i="4"/>
  <c r="E22" i="4"/>
  <c r="F22" i="4"/>
  <c r="G22" i="4"/>
  <c r="I22" i="4"/>
  <c r="I23" i="4"/>
  <c r="G24" i="4"/>
  <c r="I24" i="4"/>
  <c r="I25" i="4"/>
  <c r="C29" i="4"/>
  <c r="D29" i="4"/>
  <c r="E29" i="4"/>
  <c r="F29" i="4"/>
  <c r="H29" i="4"/>
  <c r="I33" i="6"/>
  <c r="H29" i="6" l="1"/>
  <c r="D29" i="6"/>
  <c r="I25" i="6"/>
  <c r="I24" i="6"/>
  <c r="G24" i="6"/>
  <c r="I23" i="6"/>
  <c r="F22" i="6"/>
  <c r="G22" i="6" s="1"/>
  <c r="E22" i="6"/>
  <c r="D22" i="6"/>
  <c r="C22" i="6"/>
  <c r="I21" i="6"/>
  <c r="I20" i="6"/>
  <c r="I19" i="6"/>
  <c r="G19" i="6"/>
  <c r="I17" i="6"/>
  <c r="G17" i="6"/>
  <c r="I16" i="6"/>
  <c r="G16" i="6"/>
  <c r="I15" i="6"/>
  <c r="G15" i="6"/>
  <c r="I13" i="6"/>
  <c r="G13" i="6"/>
  <c r="I12" i="6"/>
  <c r="F12" i="6"/>
  <c r="E12" i="6"/>
  <c r="G12" i="6" s="1"/>
  <c r="D12" i="6"/>
  <c r="C12" i="6"/>
  <c r="I11" i="6"/>
  <c r="G11" i="6"/>
  <c r="I10" i="6"/>
  <c r="I8" i="6"/>
  <c r="G8" i="6"/>
  <c r="I7" i="6"/>
  <c r="G7" i="6"/>
  <c r="I6" i="6"/>
  <c r="G6" i="6"/>
  <c r="I5" i="6"/>
  <c r="G5" i="6"/>
  <c r="I4" i="6"/>
  <c r="G4" i="6"/>
  <c r="I3" i="6"/>
  <c r="G3" i="6"/>
  <c r="G2" i="6"/>
  <c r="G29" i="6" s="1"/>
  <c r="F2" i="6"/>
  <c r="I2" i="6" s="1"/>
  <c r="E2" i="6"/>
  <c r="E29" i="6" s="1"/>
  <c r="D2" i="6"/>
  <c r="C2" i="6"/>
  <c r="C29" i="6" s="1"/>
  <c r="I29" i="5"/>
  <c r="J25" i="5"/>
  <c r="J24" i="5"/>
  <c r="H24" i="5"/>
  <c r="J23" i="5"/>
  <c r="G22" i="5"/>
  <c r="J22" i="5" s="1"/>
  <c r="F22" i="5"/>
  <c r="H22" i="5" s="1"/>
  <c r="E22" i="5"/>
  <c r="D22" i="5"/>
  <c r="J21" i="5"/>
  <c r="J20" i="5"/>
  <c r="J19" i="5"/>
  <c r="H19" i="5"/>
  <c r="J17" i="5"/>
  <c r="H17" i="5"/>
  <c r="J16" i="5"/>
  <c r="H16" i="5"/>
  <c r="J15" i="5"/>
  <c r="H15" i="5"/>
  <c r="J13" i="5"/>
  <c r="H13" i="5"/>
  <c r="G12" i="5"/>
  <c r="J12" i="5" s="1"/>
  <c r="F12" i="5"/>
  <c r="H12" i="5" s="1"/>
  <c r="E12" i="5"/>
  <c r="E29" i="5" s="1"/>
  <c r="D12" i="5"/>
  <c r="J11" i="5"/>
  <c r="H11" i="5"/>
  <c r="J10" i="5"/>
  <c r="J8" i="5"/>
  <c r="H8" i="5"/>
  <c r="J7" i="5"/>
  <c r="H7" i="5"/>
  <c r="J6" i="5"/>
  <c r="H6" i="5"/>
  <c r="J5" i="5"/>
  <c r="H5" i="5"/>
  <c r="J4" i="5"/>
  <c r="H4" i="5"/>
  <c r="J3" i="5"/>
  <c r="H3" i="5"/>
  <c r="H2" i="5"/>
  <c r="G2" i="5"/>
  <c r="J2" i="5" s="1"/>
  <c r="F2" i="5"/>
  <c r="E2" i="5"/>
  <c r="D2" i="5"/>
  <c r="D29" i="5" s="1"/>
  <c r="G6" i="3"/>
  <c r="C10" i="3"/>
  <c r="G4" i="3"/>
  <c r="F29" i="5" l="1"/>
  <c r="I22" i="6"/>
  <c r="I29" i="6" s="1"/>
  <c r="F29" i="6"/>
  <c r="J29" i="5"/>
  <c r="H29" i="5"/>
  <c r="G29" i="5"/>
  <c r="H10" i="3"/>
  <c r="F10" i="3"/>
  <c r="E10" i="3"/>
  <c r="D10" i="3"/>
  <c r="I6" i="3"/>
  <c r="I4" i="3"/>
  <c r="I2" i="3"/>
  <c r="G2" i="3"/>
  <c r="I29" i="2"/>
  <c r="H29" i="2"/>
  <c r="F29" i="2"/>
  <c r="E29" i="2"/>
  <c r="D29" i="2"/>
  <c r="C29" i="2"/>
  <c r="I25" i="2"/>
  <c r="I24" i="2"/>
  <c r="G24" i="2"/>
  <c r="I23" i="2"/>
  <c r="I22" i="2"/>
  <c r="I21" i="2"/>
  <c r="I20" i="2"/>
  <c r="I19" i="2"/>
  <c r="G19" i="2"/>
  <c r="I17" i="2"/>
  <c r="G17" i="2"/>
  <c r="I16" i="2"/>
  <c r="G16" i="2"/>
  <c r="I15" i="2"/>
  <c r="G15" i="2"/>
  <c r="I13" i="2"/>
  <c r="G13" i="2"/>
  <c r="I12" i="2"/>
  <c r="I11" i="2"/>
  <c r="G11" i="2"/>
  <c r="I10" i="2"/>
  <c r="I8" i="2"/>
  <c r="G8" i="2"/>
  <c r="I7" i="2"/>
  <c r="G7" i="2"/>
  <c r="I6" i="2"/>
  <c r="G6" i="2"/>
  <c r="I5" i="2"/>
  <c r="G5" i="2"/>
  <c r="I4" i="2"/>
  <c r="G4" i="2"/>
  <c r="I3" i="2"/>
  <c r="G3" i="2"/>
  <c r="I2" i="2"/>
  <c r="G2" i="2"/>
  <c r="G29" i="2" s="1"/>
  <c r="H29" i="1"/>
  <c r="F29" i="1"/>
  <c r="E29" i="1"/>
  <c r="G10" i="3" l="1"/>
  <c r="I10" i="3"/>
  <c r="G2" i="1"/>
  <c r="G19" i="1"/>
  <c r="G6" i="1"/>
  <c r="G13" i="1" l="1"/>
  <c r="G17" i="1"/>
  <c r="G24" i="1"/>
  <c r="G16" i="1"/>
  <c r="G15" i="1"/>
  <c r="I12" i="1"/>
  <c r="I2" i="1"/>
  <c r="C29" i="1"/>
  <c r="D29" i="1"/>
  <c r="I22" i="1"/>
  <c r="I20" i="1"/>
  <c r="I21" i="1"/>
  <c r="I23" i="1"/>
  <c r="I24" i="1"/>
  <c r="I25" i="1"/>
  <c r="I19" i="1"/>
  <c r="I17" i="1"/>
  <c r="I16" i="1"/>
  <c r="I15" i="1"/>
  <c r="I13" i="1"/>
  <c r="I11" i="1"/>
  <c r="G11" i="1"/>
  <c r="I10" i="1"/>
  <c r="I6" i="1" l="1"/>
  <c r="G8" i="1"/>
  <c r="I8" i="1"/>
  <c r="I7" i="1" l="1"/>
  <c r="G7" i="1"/>
  <c r="I5" i="1"/>
  <c r="I4" i="1"/>
  <c r="I3" i="1"/>
  <c r="I29" i="1" l="1"/>
  <c r="G5" i="1"/>
  <c r="G4" i="1"/>
  <c r="G3" i="1"/>
  <c r="G29" i="1" l="1"/>
</calcChain>
</file>

<file path=xl/sharedStrings.xml><?xml version="1.0" encoding="utf-8"?>
<sst xmlns="http://schemas.openxmlformats.org/spreadsheetml/2006/main" count="334" uniqueCount="103">
  <si>
    <t>ZI1-24</t>
  </si>
  <si>
    <t>ZI2-24</t>
  </si>
  <si>
    <t>ZI3-24</t>
  </si>
  <si>
    <t>ZI4-24</t>
  </si>
  <si>
    <t>ZI5-24</t>
  </si>
  <si>
    <t>ZI6-24</t>
  </si>
  <si>
    <t>ZI7-24</t>
  </si>
  <si>
    <t>MZ1-24</t>
  </si>
  <si>
    <t>MZ2-24</t>
  </si>
  <si>
    <t>MZ3-24</t>
  </si>
  <si>
    <t>MZ4-24</t>
  </si>
  <si>
    <t>KP1-24</t>
  </si>
  <si>
    <t>KP2-24</t>
  </si>
  <si>
    <t>KP3-24</t>
  </si>
  <si>
    <t>GD1-24</t>
  </si>
  <si>
    <t>GD2-24</t>
  </si>
  <si>
    <t>GD3-24</t>
  </si>
  <si>
    <t>GD4-24</t>
  </si>
  <si>
    <t>GD5-24</t>
  </si>
  <si>
    <t>GD6-24</t>
  </si>
  <si>
    <t>GD7-24</t>
  </si>
  <si>
    <t>Poticanje publiciranja</t>
  </si>
  <si>
    <t>Edukacija za stručnih službi</t>
  </si>
  <si>
    <t>Znanstvene opremljenosti</t>
  </si>
  <si>
    <t>Izgradnja i opremanje objekata</t>
  </si>
  <si>
    <t>Otvorene znanosti</t>
  </si>
  <si>
    <t>Nagrade</t>
  </si>
  <si>
    <t>Projekti zavoda</t>
  </si>
  <si>
    <t>Podrška povratnicima</t>
  </si>
  <si>
    <t>Mobilnost istraživača</t>
  </si>
  <si>
    <t>Poslijedoktorskom usavršavanju</t>
  </si>
  <si>
    <t>Edukacija za mladih znanstvenika</t>
  </si>
  <si>
    <t>Nacionalnih projekata</t>
  </si>
  <si>
    <t>Međunarodnih projekata</t>
  </si>
  <si>
    <t>Interdisciplinarnih projekata</t>
  </si>
  <si>
    <t>Primijenjenog istraživanja</t>
  </si>
  <si>
    <t>Transfera znanja</t>
  </si>
  <si>
    <t>Kapitalne opreme</t>
  </si>
  <si>
    <t>Javnog interesa</t>
  </si>
  <si>
    <t>CroRIS-a</t>
  </si>
  <si>
    <t>Digitalnih poslovanja</t>
  </si>
  <si>
    <t>Broj Prijave</t>
  </si>
  <si>
    <t>Vrijednost Prijave (EUR)</t>
  </si>
  <si>
    <t>SUM</t>
  </si>
  <si>
    <t>Broj Odobreno</t>
  </si>
  <si>
    <t>Alociran (EUR)</t>
  </si>
  <si>
    <t>Nealociran (EUR)</t>
  </si>
  <si>
    <t>Odobreno (EUR)</t>
  </si>
  <si>
    <t>Neodobreno (EUR)</t>
  </si>
  <si>
    <t>26.03.2024.</t>
  </si>
  <si>
    <t>Popularizacija znanosti</t>
  </si>
  <si>
    <t>Education for Expert Services</t>
  </si>
  <si>
    <t>Scientific Equipment</t>
  </si>
  <si>
    <t>Building and Equipping Objects</t>
  </si>
  <si>
    <t>Open Science</t>
  </si>
  <si>
    <t>Stimulation of Publication</t>
  </si>
  <si>
    <t>Stimulatory Projects for Scientists</t>
  </si>
  <si>
    <t>Stimulatory Projects for Divisions</t>
  </si>
  <si>
    <t>Returnee Support</t>
  </si>
  <si>
    <t>Researcher Mobility</t>
  </si>
  <si>
    <t>Support for Int. Postdoc. Spec.</t>
  </si>
  <si>
    <t>Education for Young Researchers</t>
  </si>
  <si>
    <t>National Projects</t>
  </si>
  <si>
    <t>International Projects</t>
  </si>
  <si>
    <t>Interdisciplinary Projects</t>
  </si>
  <si>
    <t>Applied Research</t>
  </si>
  <si>
    <t>Knowledge Transfer</t>
  </si>
  <si>
    <t>Capital Equipment</t>
  </si>
  <si>
    <t>Public Interest</t>
  </si>
  <si>
    <t>CroRIS</t>
  </si>
  <si>
    <t>Digitilazation of Administration</t>
  </si>
  <si>
    <t>Popularization</t>
  </si>
  <si>
    <t>Applications</t>
  </si>
  <si>
    <t>Approved</t>
  </si>
  <si>
    <t>Sought Value (EUR)</t>
  </si>
  <si>
    <t>Approved (EUR)</t>
  </si>
  <si>
    <t>Rejected (EUR)</t>
  </si>
  <si>
    <t>Allocated (EUR)</t>
  </si>
  <si>
    <t>Not Allocated (EUR)</t>
  </si>
  <si>
    <t>ZI1-24a</t>
  </si>
  <si>
    <t>MZ3-24a</t>
  </si>
  <si>
    <t>28.06.2024.</t>
  </si>
  <si>
    <t>ZI1-25</t>
  </si>
  <si>
    <t>ZI2-25</t>
  </si>
  <si>
    <t>ZI3-25</t>
  </si>
  <si>
    <t>ZI4-25</t>
  </si>
  <si>
    <t>ZI5-25</t>
  </si>
  <si>
    <t>ZI6-25</t>
  </si>
  <si>
    <t>ZI7-25</t>
  </si>
  <si>
    <t>MZ1-25</t>
  </si>
  <si>
    <t>MZ2-25</t>
  </si>
  <si>
    <t>MZ3-25</t>
  </si>
  <si>
    <t>MZ4-25</t>
  </si>
  <si>
    <t>KP1-25</t>
  </si>
  <si>
    <t>KP2-25</t>
  </si>
  <si>
    <t>KP3-25</t>
  </si>
  <si>
    <t>GD1-25</t>
  </si>
  <si>
    <t>GD2-25</t>
  </si>
  <si>
    <t>GD3-25</t>
  </si>
  <si>
    <t>GD4-25</t>
  </si>
  <si>
    <t>GD5-25</t>
  </si>
  <si>
    <t>GD6-25</t>
  </si>
  <si>
    <t>GD7-25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</si>
</sst>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5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3" fontId="5" fillId="0" borderId="0" xfId="1" applyFont="1"/>
    <xf numFmtId="0" fontId="4" fillId="0" borderId="0" xfId="0" applyFont="1" applyAlignment="1">
      <alignment horizontal="center" vertical="center"/>
    </xf>
    <xf numFmtId="43" fontId="6" fillId="0" borderId="0" xfId="0" applyNumberFormat="1" applyFont="1"/>
    <xf numFmtId="0" fontId="3" fillId="0" borderId="0" xfId="0" applyFont="1"/>
    <xf numFmtId="1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43" fontId="2" fillId="0" borderId="0" xfId="1" applyFont="1"/>
    <xf numFmtId="43" fontId="0" fillId="0" borderId="0" xfId="0" applyNumberFormat="1" applyFont="1"/>
    <xf numFmtId="43" fontId="6" fillId="0" borderId="0" xfId="1" applyFont="1"/>
    <xf numFmtId="43" fontId="4" fillId="0" borderId="0" xfId="0" applyNumberFormat="1" applyFont="1"/>
    <xf numFmtId="43" fontId="7" fillId="0" borderId="0" xfId="0" applyNumberFormat="1" applyFont="1"/>
    <xf numFmtId="164" fontId="0" fillId="0" borderId="0" xfId="0" applyNumberFormat="1"/>
    <xf numFmtId="43" fontId="5" fillId="0" borderId="0" xfId="0" applyNumberFormat="1" applyFont="1"/>
    <xf numFmtId="0" fontId="5" fillId="0" borderId="0" xfId="0" applyFont="1" applyAlignment="1">
      <alignment horizontal="center" vertical="center" wrapText="1"/>
    </xf>
    <xf numFmtId="43" fontId="7" fillId="0" borderId="0" xfId="1" applyFont="1"/>
    <xf numFmtId="4" fontId="1" fillId="0" borderId="0" xfId="0" applyNumberFormat="1" applyFont="1"/>
    <xf numFmtId="0" fontId="0" fillId="2" borderId="1" xfId="0" applyFill="1" applyBorder="1" applyAlignment="1">
      <alignment horizontal="center" vertical="center" wrapText="1"/>
    </xf>
    <xf numFmtId="0" fontId="5" fillId="2" borderId="1" xfId="0" applyFont="1" applyFill="1" applyBorder="1"/>
    <xf numFmtId="0" fontId="0" fillId="2" borderId="1" xfId="0" applyFill="1" applyBorder="1"/>
    <xf numFmtId="43" fontId="5" fillId="2" borderId="1" xfId="0" applyNumberFormat="1" applyFont="1" applyFill="1" applyBorder="1"/>
    <xf numFmtId="0" fontId="0" fillId="2" borderId="1" xfId="0" applyFont="1" applyFill="1" applyBorder="1"/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3" borderId="1" xfId="0" applyFill="1" applyBorder="1"/>
    <xf numFmtId="1" fontId="0" fillId="3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1" xfId="0" applyFill="1" applyBorder="1"/>
    <xf numFmtId="1" fontId="0" fillId="4" borderId="1" xfId="0" applyNumberFormat="1" applyFill="1" applyBorder="1" applyAlignment="1">
      <alignment horizontal="center"/>
    </xf>
    <xf numFmtId="43" fontId="0" fillId="5" borderId="1" xfId="1" applyFont="1" applyFill="1" applyBorder="1"/>
    <xf numFmtId="43" fontId="2" fillId="5" borderId="1" xfId="1" applyFon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 vertical="center" wrapText="1"/>
    </xf>
    <xf numFmtId="43" fontId="0" fillId="5" borderId="1" xfId="0" applyNumberFormat="1" applyFill="1" applyBorder="1"/>
    <xf numFmtId="43" fontId="0" fillId="4" borderId="1" xfId="1" applyFont="1" applyFill="1" applyBorder="1"/>
    <xf numFmtId="43" fontId="2" fillId="4" borderId="1" xfId="1" applyFont="1" applyFill="1" applyBorder="1"/>
    <xf numFmtId="0" fontId="0" fillId="4" borderId="1" xfId="0" applyFill="1" applyBorder="1" applyAlignment="1">
      <alignment horizontal="center" vertical="center" wrapText="1"/>
    </xf>
    <xf numFmtId="43" fontId="0" fillId="4" borderId="1" xfId="0" applyNumberFormat="1" applyFill="1" applyBorder="1"/>
    <xf numFmtId="43" fontId="0" fillId="3" borderId="1" xfId="1" applyFont="1" applyFill="1" applyBorder="1"/>
    <xf numFmtId="43" fontId="5" fillId="3" borderId="1" xfId="1" applyFont="1" applyFill="1" applyBorder="1"/>
    <xf numFmtId="0" fontId="0" fillId="3" borderId="1" xfId="0" applyFill="1" applyBorder="1" applyAlignment="1">
      <alignment horizontal="center" vertical="center" wrapText="1"/>
    </xf>
    <xf numFmtId="43" fontId="0" fillId="3" borderId="1" xfId="0" applyNumberFormat="1" applyFill="1" applyBorder="1"/>
    <xf numFmtId="43" fontId="6" fillId="2" borderId="1" xfId="0" applyNumberFormat="1" applyFont="1" applyFill="1" applyBorder="1"/>
    <xf numFmtId="43" fontId="6" fillId="2" borderId="1" xfId="1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249A8-64E1-417A-8515-6BFC9A9B9A89}">
  <dimension ref="A1:I29"/>
  <sheetViews>
    <sheetView zoomScale="90" zoomScaleNormal="90" zoomScaleSheetLayoutView="50" workbookViewId="0">
      <selection activeCell="I12" sqref="I12"/>
    </sheetView>
  </sheetViews>
  <sheetFormatPr defaultRowHeight="14.4" x14ac:dyDescent="0.3"/>
  <cols>
    <col min="2" max="2" width="29.6640625" customWidth="1"/>
    <col min="3" max="3" width="10.88671875" customWidth="1"/>
    <col min="4" max="4" width="14.5546875" customWidth="1"/>
    <col min="5" max="5" width="16.6640625" customWidth="1"/>
    <col min="6" max="6" width="14.33203125" customWidth="1"/>
    <col min="7" max="7" width="15" customWidth="1"/>
    <col min="8" max="8" width="14.109375" customWidth="1"/>
    <col min="9" max="9" width="16.6640625" customWidth="1"/>
  </cols>
  <sheetData>
    <row r="1" spans="1:9" ht="28.8" x14ac:dyDescent="0.3">
      <c r="B1" s="7" t="s">
        <v>49</v>
      </c>
      <c r="C1" s="5" t="s">
        <v>41</v>
      </c>
      <c r="D1" s="5" t="s">
        <v>44</v>
      </c>
      <c r="E1" s="4" t="s">
        <v>42</v>
      </c>
      <c r="F1" s="4" t="s">
        <v>47</v>
      </c>
      <c r="G1" s="4" t="s">
        <v>48</v>
      </c>
      <c r="H1" s="4" t="s">
        <v>45</v>
      </c>
      <c r="I1" s="4" t="s">
        <v>46</v>
      </c>
    </row>
    <row r="2" spans="1:9" x14ac:dyDescent="0.3">
      <c r="A2" s="12" t="s">
        <v>0</v>
      </c>
      <c r="B2" s="12" t="s">
        <v>21</v>
      </c>
      <c r="C2" s="3">
        <v>12</v>
      </c>
      <c r="D2" s="11">
        <v>8</v>
      </c>
      <c r="E2" s="6">
        <v>39119.879999999997</v>
      </c>
      <c r="F2" s="6">
        <v>28368.809999999998</v>
      </c>
      <c r="G2" s="6">
        <f>E2-F2</f>
        <v>10751.07</v>
      </c>
      <c r="H2" s="1">
        <v>75000</v>
      </c>
      <c r="I2" s="8">
        <f>F2-H2</f>
        <v>-46631.19</v>
      </c>
    </row>
    <row r="3" spans="1:9" x14ac:dyDescent="0.3">
      <c r="A3" t="s">
        <v>1</v>
      </c>
      <c r="B3" t="s">
        <v>22</v>
      </c>
      <c r="C3" s="3">
        <v>10</v>
      </c>
      <c r="D3" s="3">
        <v>7</v>
      </c>
      <c r="E3" s="1">
        <v>25143.64</v>
      </c>
      <c r="F3" s="1">
        <v>10000</v>
      </c>
      <c r="G3" s="6">
        <f t="shared" ref="G3:G8" si="0">E3-F3</f>
        <v>15143.64</v>
      </c>
      <c r="H3" s="1">
        <v>10000</v>
      </c>
      <c r="I3" s="2">
        <f t="shared" ref="I3:I8" si="1">F3-H3</f>
        <v>0</v>
      </c>
    </row>
    <row r="4" spans="1:9" x14ac:dyDescent="0.3">
      <c r="A4" t="s">
        <v>2</v>
      </c>
      <c r="B4" t="s">
        <v>23</v>
      </c>
      <c r="C4" s="3">
        <v>12</v>
      </c>
      <c r="D4" s="3">
        <v>11</v>
      </c>
      <c r="E4" s="1">
        <v>107979.25</v>
      </c>
      <c r="F4" s="1">
        <v>75000</v>
      </c>
      <c r="G4" s="6">
        <f t="shared" si="0"/>
        <v>32979.25</v>
      </c>
      <c r="H4" s="1">
        <v>75000</v>
      </c>
      <c r="I4" s="2">
        <f t="shared" si="1"/>
        <v>0</v>
      </c>
    </row>
    <row r="5" spans="1:9" x14ac:dyDescent="0.3">
      <c r="A5" t="s">
        <v>3</v>
      </c>
      <c r="B5" t="s">
        <v>24</v>
      </c>
      <c r="C5" s="3">
        <v>2</v>
      </c>
      <c r="D5" s="3">
        <v>1</v>
      </c>
      <c r="E5" s="1">
        <v>676251.79</v>
      </c>
      <c r="F5" s="1">
        <v>375000</v>
      </c>
      <c r="G5" s="6">
        <f t="shared" si="0"/>
        <v>301251.79000000004</v>
      </c>
      <c r="H5" s="1">
        <v>375000</v>
      </c>
      <c r="I5" s="2">
        <f t="shared" si="1"/>
        <v>0</v>
      </c>
    </row>
    <row r="6" spans="1:9" x14ac:dyDescent="0.3">
      <c r="A6" s="13" t="s">
        <v>4</v>
      </c>
      <c r="B6" s="13" t="s">
        <v>25</v>
      </c>
      <c r="C6" s="3">
        <v>17</v>
      </c>
      <c r="D6" s="14">
        <v>15</v>
      </c>
      <c r="E6" s="15">
        <v>32925</v>
      </c>
      <c r="F6" s="15">
        <v>29976.25</v>
      </c>
      <c r="G6" s="6">
        <f t="shared" si="0"/>
        <v>2948.75</v>
      </c>
      <c r="H6" s="1">
        <v>40000</v>
      </c>
      <c r="I6" s="19">
        <f t="shared" si="1"/>
        <v>-10023.75</v>
      </c>
    </row>
    <row r="7" spans="1:9" x14ac:dyDescent="0.3">
      <c r="A7" t="s">
        <v>5</v>
      </c>
      <c r="B7" t="s">
        <v>26</v>
      </c>
      <c r="C7" s="3">
        <v>11</v>
      </c>
      <c r="D7" s="3">
        <v>11</v>
      </c>
      <c r="E7" s="1">
        <v>79500</v>
      </c>
      <c r="F7" s="1">
        <v>59675</v>
      </c>
      <c r="G7" s="6">
        <f t="shared" si="0"/>
        <v>19825</v>
      </c>
      <c r="H7" s="1">
        <v>60000</v>
      </c>
      <c r="I7" s="18">
        <f t="shared" si="1"/>
        <v>-325</v>
      </c>
    </row>
    <row r="8" spans="1:9" x14ac:dyDescent="0.3">
      <c r="A8" t="s">
        <v>6</v>
      </c>
      <c r="B8" t="s">
        <v>27</v>
      </c>
      <c r="C8" s="3">
        <v>13</v>
      </c>
      <c r="D8" s="3">
        <v>13</v>
      </c>
      <c r="E8" s="1">
        <v>370970</v>
      </c>
      <c r="F8" s="1">
        <v>350000</v>
      </c>
      <c r="G8" s="6">
        <f t="shared" si="0"/>
        <v>20970</v>
      </c>
      <c r="H8" s="1">
        <v>350000</v>
      </c>
      <c r="I8" s="16">
        <f t="shared" si="1"/>
        <v>0</v>
      </c>
    </row>
    <row r="9" spans="1:9" x14ac:dyDescent="0.3">
      <c r="C9" s="3"/>
      <c r="D9" s="3"/>
      <c r="E9" s="1"/>
      <c r="F9" s="1"/>
      <c r="G9" s="6"/>
      <c r="H9" s="1"/>
    </row>
    <row r="10" spans="1:9" x14ac:dyDescent="0.3">
      <c r="A10" t="s">
        <v>7</v>
      </c>
      <c r="B10" t="s">
        <v>28</v>
      </c>
      <c r="C10" s="3">
        <v>10</v>
      </c>
      <c r="D10" s="3">
        <v>8</v>
      </c>
      <c r="E10" s="1">
        <v>97932</v>
      </c>
      <c r="F10" s="1">
        <v>74932</v>
      </c>
      <c r="G10" s="6">
        <v>0</v>
      </c>
      <c r="H10" s="1">
        <v>80000</v>
      </c>
      <c r="I10" s="18">
        <f>F10-H10</f>
        <v>-5068</v>
      </c>
    </row>
    <row r="11" spans="1:9" x14ac:dyDescent="0.3">
      <c r="A11" t="s">
        <v>8</v>
      </c>
      <c r="B11" t="s">
        <v>29</v>
      </c>
      <c r="C11" s="3">
        <v>34</v>
      </c>
      <c r="D11" s="3">
        <v>31</v>
      </c>
      <c r="E11" s="1">
        <v>66519</v>
      </c>
      <c r="F11" s="1">
        <v>59995</v>
      </c>
      <c r="G11" s="6">
        <f>E11-F11</f>
        <v>6524</v>
      </c>
      <c r="H11" s="1">
        <v>60000</v>
      </c>
      <c r="I11" s="18">
        <f>F11-H11</f>
        <v>-5</v>
      </c>
    </row>
    <row r="12" spans="1:9" x14ac:dyDescent="0.3">
      <c r="A12" s="12" t="s">
        <v>9</v>
      </c>
      <c r="B12" s="13" t="s">
        <v>30</v>
      </c>
      <c r="C12" s="14">
        <v>16</v>
      </c>
      <c r="D12" s="14">
        <v>11</v>
      </c>
      <c r="E12" s="1">
        <v>112325</v>
      </c>
      <c r="F12" s="1">
        <v>84325</v>
      </c>
      <c r="G12" s="1">
        <v>0</v>
      </c>
      <c r="H12" s="1">
        <v>250000</v>
      </c>
      <c r="I12" s="8">
        <f>F12-H12</f>
        <v>-165675</v>
      </c>
    </row>
    <row r="13" spans="1:9" x14ac:dyDescent="0.3">
      <c r="A13" s="13" t="s">
        <v>10</v>
      </c>
      <c r="B13" s="13" t="s">
        <v>31</v>
      </c>
      <c r="C13" s="14">
        <v>12</v>
      </c>
      <c r="D13" s="14">
        <v>5</v>
      </c>
      <c r="E13" s="1">
        <v>28498</v>
      </c>
      <c r="F13" s="1">
        <v>12500</v>
      </c>
      <c r="G13" s="1">
        <f>E13-F13</f>
        <v>15998</v>
      </c>
      <c r="H13" s="1">
        <v>12500</v>
      </c>
      <c r="I13" s="16">
        <f>F13-H13</f>
        <v>0</v>
      </c>
    </row>
    <row r="14" spans="1:9" x14ac:dyDescent="0.3">
      <c r="A14" s="13"/>
      <c r="C14" s="3"/>
      <c r="D14" s="3"/>
      <c r="E14" s="1"/>
      <c r="F14" s="1"/>
      <c r="G14" s="6"/>
      <c r="H14" s="1"/>
      <c r="I14" s="13"/>
    </row>
    <row r="15" spans="1:9" x14ac:dyDescent="0.3">
      <c r="A15" s="13" t="s">
        <v>11</v>
      </c>
      <c r="B15" s="13" t="s">
        <v>32</v>
      </c>
      <c r="C15" s="14">
        <v>26</v>
      </c>
      <c r="D15" s="14">
        <v>23</v>
      </c>
      <c r="E15" s="1">
        <v>239183</v>
      </c>
      <c r="F15" s="1">
        <v>150000</v>
      </c>
      <c r="G15" s="1">
        <f>E15-F15</f>
        <v>89183</v>
      </c>
      <c r="H15" s="1">
        <v>150000</v>
      </c>
      <c r="I15" s="16">
        <f>F15-H15</f>
        <v>0</v>
      </c>
    </row>
    <row r="16" spans="1:9" x14ac:dyDescent="0.3">
      <c r="A16" s="13" t="s">
        <v>12</v>
      </c>
      <c r="B16" s="13" t="s">
        <v>33</v>
      </c>
      <c r="C16" s="14">
        <v>18</v>
      </c>
      <c r="D16" s="14">
        <v>16</v>
      </c>
      <c r="E16" s="1">
        <v>315833</v>
      </c>
      <c r="F16" s="1">
        <v>200000</v>
      </c>
      <c r="G16" s="1">
        <f>E16-F16</f>
        <v>115833</v>
      </c>
      <c r="H16" s="1">
        <v>200000</v>
      </c>
      <c r="I16" s="16">
        <f>F16-H16</f>
        <v>0</v>
      </c>
    </row>
    <row r="17" spans="1:9" x14ac:dyDescent="0.3">
      <c r="A17" s="13" t="s">
        <v>13</v>
      </c>
      <c r="B17" s="13" t="s">
        <v>34</v>
      </c>
      <c r="C17" s="14">
        <v>12</v>
      </c>
      <c r="D17" s="14">
        <v>9</v>
      </c>
      <c r="E17" s="1">
        <v>130800</v>
      </c>
      <c r="F17" s="1">
        <v>70000</v>
      </c>
      <c r="G17" s="1">
        <f>E17-F17</f>
        <v>60800</v>
      </c>
      <c r="H17" s="1">
        <v>70000</v>
      </c>
      <c r="I17" s="16">
        <f>F17-H17</f>
        <v>0</v>
      </c>
    </row>
    <row r="18" spans="1:9" x14ac:dyDescent="0.3">
      <c r="C18" s="3"/>
      <c r="D18" s="3"/>
      <c r="E18" s="1"/>
      <c r="F18" s="1"/>
      <c r="G18" s="6"/>
      <c r="H18" s="1"/>
      <c r="I18" s="9"/>
    </row>
    <row r="19" spans="1:9" x14ac:dyDescent="0.3">
      <c r="A19" s="13" t="s">
        <v>14</v>
      </c>
      <c r="B19" s="13" t="s">
        <v>35</v>
      </c>
      <c r="C19" s="3">
        <v>6</v>
      </c>
      <c r="D19" s="14">
        <v>4</v>
      </c>
      <c r="E19" s="1">
        <v>171800</v>
      </c>
      <c r="F19" s="1">
        <v>100000</v>
      </c>
      <c r="G19" s="1">
        <f>E19-F19</f>
        <v>71800</v>
      </c>
      <c r="H19" s="1">
        <v>100000</v>
      </c>
      <c r="I19" s="16">
        <f>F19-H19</f>
        <v>0</v>
      </c>
    </row>
    <row r="20" spans="1:9" x14ac:dyDescent="0.3">
      <c r="A20" t="s">
        <v>15</v>
      </c>
      <c r="B20" t="s">
        <v>36</v>
      </c>
      <c r="C20" s="3">
        <v>1</v>
      </c>
      <c r="D20" s="3">
        <v>1</v>
      </c>
      <c r="E20" s="1">
        <v>40000</v>
      </c>
      <c r="F20" s="1">
        <v>40000</v>
      </c>
      <c r="G20" s="6">
        <v>0</v>
      </c>
      <c r="H20" s="1">
        <v>40000</v>
      </c>
      <c r="I20" s="16">
        <f t="shared" ref="I20:I25" si="2">F20-H20</f>
        <v>0</v>
      </c>
    </row>
    <row r="21" spans="1:9" x14ac:dyDescent="0.3">
      <c r="A21" t="s">
        <v>16</v>
      </c>
      <c r="B21" t="s">
        <v>37</v>
      </c>
      <c r="C21" s="3">
        <v>1</v>
      </c>
      <c r="D21" s="3">
        <v>1</v>
      </c>
      <c r="E21" s="1">
        <v>80000</v>
      </c>
      <c r="F21" s="1">
        <v>80000</v>
      </c>
      <c r="G21" s="6">
        <v>0</v>
      </c>
      <c r="H21" s="1">
        <v>80000</v>
      </c>
      <c r="I21" s="16">
        <f t="shared" si="2"/>
        <v>0</v>
      </c>
    </row>
    <row r="22" spans="1:9" x14ac:dyDescent="0.3">
      <c r="A22" t="s">
        <v>17</v>
      </c>
      <c r="B22" t="s">
        <v>38</v>
      </c>
      <c r="C22" s="3">
        <v>7</v>
      </c>
      <c r="D22" s="3">
        <v>5</v>
      </c>
      <c r="E22" s="1">
        <v>23295</v>
      </c>
      <c r="F22" s="1">
        <v>8420</v>
      </c>
      <c r="G22" s="6">
        <v>0</v>
      </c>
      <c r="H22" s="1">
        <v>20000</v>
      </c>
      <c r="I22" s="8">
        <f t="shared" si="2"/>
        <v>-11580</v>
      </c>
    </row>
    <row r="23" spans="1:9" x14ac:dyDescent="0.3">
      <c r="A23" t="s">
        <v>18</v>
      </c>
      <c r="B23" t="s">
        <v>39</v>
      </c>
      <c r="C23" s="3">
        <v>1</v>
      </c>
      <c r="D23" s="3">
        <v>1</v>
      </c>
      <c r="E23" s="1">
        <v>25000</v>
      </c>
      <c r="F23" s="1">
        <v>25000</v>
      </c>
      <c r="G23" s="6">
        <v>0</v>
      </c>
      <c r="H23" s="1">
        <v>25000</v>
      </c>
      <c r="I23" s="16">
        <f t="shared" si="2"/>
        <v>0</v>
      </c>
    </row>
    <row r="24" spans="1:9" x14ac:dyDescent="0.3">
      <c r="A24" t="s">
        <v>19</v>
      </c>
      <c r="B24" t="s">
        <v>40</v>
      </c>
      <c r="C24" s="3">
        <v>8</v>
      </c>
      <c r="D24" s="3">
        <v>8</v>
      </c>
      <c r="E24" s="1">
        <v>179000</v>
      </c>
      <c r="F24" s="1">
        <v>165000</v>
      </c>
      <c r="G24" s="6">
        <f>E24-F24</f>
        <v>14000</v>
      </c>
      <c r="H24" s="1">
        <v>165000</v>
      </c>
      <c r="I24" s="16">
        <f t="shared" si="2"/>
        <v>0</v>
      </c>
    </row>
    <row r="25" spans="1:9" x14ac:dyDescent="0.3">
      <c r="A25" t="s">
        <v>20</v>
      </c>
      <c r="B25" t="s">
        <v>50</v>
      </c>
      <c r="C25" s="3">
        <v>4</v>
      </c>
      <c r="D25" s="3">
        <v>4</v>
      </c>
      <c r="E25" s="1">
        <v>12500</v>
      </c>
      <c r="F25" s="1">
        <v>12500</v>
      </c>
      <c r="G25" s="6">
        <v>0</v>
      </c>
      <c r="H25" s="1">
        <v>12500</v>
      </c>
      <c r="I25" s="16">
        <f t="shared" si="2"/>
        <v>0</v>
      </c>
    </row>
    <row r="28" spans="1:9" ht="28.8" x14ac:dyDescent="0.3">
      <c r="C28" s="5" t="s">
        <v>41</v>
      </c>
      <c r="D28" s="5" t="s">
        <v>44</v>
      </c>
      <c r="E28" s="4" t="s">
        <v>42</v>
      </c>
      <c r="F28" s="4" t="s">
        <v>47</v>
      </c>
      <c r="G28" s="4" t="s">
        <v>48</v>
      </c>
      <c r="H28" s="4" t="s">
        <v>45</v>
      </c>
      <c r="I28" s="4" t="s">
        <v>46</v>
      </c>
    </row>
    <row r="29" spans="1:9" x14ac:dyDescent="0.3">
      <c r="A29" t="s">
        <v>43</v>
      </c>
      <c r="C29" s="10">
        <f t="shared" ref="C29:I29" si="3">SUM(C2:C25)</f>
        <v>233</v>
      </c>
      <c r="D29" s="10">
        <f t="shared" si="3"/>
        <v>193</v>
      </c>
      <c r="E29" s="2">
        <f t="shared" si="3"/>
        <v>2854574.56</v>
      </c>
      <c r="F29" s="2">
        <f t="shared" si="3"/>
        <v>2010692.06</v>
      </c>
      <c r="G29" s="2">
        <f t="shared" si="3"/>
        <v>778007.5</v>
      </c>
      <c r="H29" s="1">
        <f t="shared" si="3"/>
        <v>2250000</v>
      </c>
      <c r="I29" s="17">
        <f t="shared" si="3"/>
        <v>-239307.94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752BC-CF8A-411C-AA62-AD8203725795}">
  <dimension ref="A1:I30"/>
  <sheetViews>
    <sheetView workbookViewId="0">
      <selection activeCell="C28" sqref="C28:I28"/>
    </sheetView>
  </sheetViews>
  <sheetFormatPr defaultRowHeight="14.4" x14ac:dyDescent="0.3"/>
  <cols>
    <col min="2" max="2" width="31.109375" customWidth="1"/>
    <col min="3" max="3" width="12.44140625" customWidth="1"/>
    <col min="4" max="4" width="14.5546875" customWidth="1"/>
    <col min="5" max="5" width="16.6640625" customWidth="1"/>
    <col min="6" max="6" width="14.33203125" customWidth="1"/>
    <col min="7" max="7" width="15" customWidth="1"/>
    <col min="8" max="8" width="14.109375" customWidth="1"/>
    <col min="9" max="9" width="16.6640625" customWidth="1"/>
  </cols>
  <sheetData>
    <row r="1" spans="1:9" ht="28.8" x14ac:dyDescent="0.3">
      <c r="B1" s="7" t="s">
        <v>49</v>
      </c>
      <c r="C1" s="5" t="s">
        <v>72</v>
      </c>
      <c r="D1" s="5" t="s">
        <v>73</v>
      </c>
      <c r="E1" s="4" t="s">
        <v>74</v>
      </c>
      <c r="F1" s="4" t="s">
        <v>75</v>
      </c>
      <c r="G1" s="4" t="s">
        <v>76</v>
      </c>
      <c r="H1" s="4" t="s">
        <v>77</v>
      </c>
      <c r="I1" s="4" t="s">
        <v>78</v>
      </c>
    </row>
    <row r="2" spans="1:9" x14ac:dyDescent="0.3">
      <c r="A2" s="12" t="s">
        <v>0</v>
      </c>
      <c r="B2" s="12" t="s">
        <v>55</v>
      </c>
      <c r="C2" s="3">
        <v>12</v>
      </c>
      <c r="D2" s="11">
        <v>8</v>
      </c>
      <c r="E2" s="6">
        <v>39119.879999999997</v>
      </c>
      <c r="F2" s="6">
        <v>28368.809999999998</v>
      </c>
      <c r="G2" s="6">
        <f>E2-F2</f>
        <v>10751.07</v>
      </c>
      <c r="H2" s="1">
        <v>75000</v>
      </c>
      <c r="I2" s="8">
        <f>F2-H2</f>
        <v>-46631.19</v>
      </c>
    </row>
    <row r="3" spans="1:9" x14ac:dyDescent="0.3">
      <c r="A3" t="s">
        <v>1</v>
      </c>
      <c r="B3" t="s">
        <v>51</v>
      </c>
      <c r="C3" s="3">
        <v>10</v>
      </c>
      <c r="D3" s="3">
        <v>7</v>
      </c>
      <c r="E3" s="1">
        <v>25143.64</v>
      </c>
      <c r="F3" s="1">
        <v>10000</v>
      </c>
      <c r="G3" s="6">
        <f t="shared" ref="G3:G8" si="0">E3-F3</f>
        <v>15143.64</v>
      </c>
      <c r="H3" s="1">
        <v>10000</v>
      </c>
      <c r="I3" s="2">
        <f t="shared" ref="I3:I8" si="1">F3-H3</f>
        <v>0</v>
      </c>
    </row>
    <row r="4" spans="1:9" x14ac:dyDescent="0.3">
      <c r="A4" t="s">
        <v>2</v>
      </c>
      <c r="B4" t="s">
        <v>52</v>
      </c>
      <c r="C4" s="3">
        <v>12</v>
      </c>
      <c r="D4" s="3">
        <v>11</v>
      </c>
      <c r="E4" s="1">
        <v>107979.25</v>
      </c>
      <c r="F4" s="1">
        <v>75000</v>
      </c>
      <c r="G4" s="6">
        <f t="shared" si="0"/>
        <v>32979.25</v>
      </c>
      <c r="H4" s="1">
        <v>75000</v>
      </c>
      <c r="I4" s="2">
        <f t="shared" si="1"/>
        <v>0</v>
      </c>
    </row>
    <row r="5" spans="1:9" x14ac:dyDescent="0.3">
      <c r="A5" t="s">
        <v>3</v>
      </c>
      <c r="B5" t="s">
        <v>53</v>
      </c>
      <c r="C5" s="3">
        <v>2</v>
      </c>
      <c r="D5" s="3">
        <v>1</v>
      </c>
      <c r="E5" s="1">
        <v>676251.79</v>
      </c>
      <c r="F5" s="1">
        <v>375000</v>
      </c>
      <c r="G5" s="6">
        <f t="shared" si="0"/>
        <v>301251.79000000004</v>
      </c>
      <c r="H5" s="1">
        <v>375000</v>
      </c>
      <c r="I5" s="2">
        <f t="shared" si="1"/>
        <v>0</v>
      </c>
    </row>
    <row r="6" spans="1:9" x14ac:dyDescent="0.3">
      <c r="A6" s="13" t="s">
        <v>4</v>
      </c>
      <c r="B6" s="13" t="s">
        <v>54</v>
      </c>
      <c r="C6" s="3">
        <v>17</v>
      </c>
      <c r="D6" s="14">
        <v>15</v>
      </c>
      <c r="E6" s="15">
        <v>32925</v>
      </c>
      <c r="F6" s="15">
        <v>29976.25</v>
      </c>
      <c r="G6" s="6">
        <f t="shared" si="0"/>
        <v>2948.75</v>
      </c>
      <c r="H6" s="1">
        <v>40000</v>
      </c>
      <c r="I6" s="19">
        <f t="shared" si="1"/>
        <v>-10023.75</v>
      </c>
    </row>
    <row r="7" spans="1:9" x14ac:dyDescent="0.3">
      <c r="A7" t="s">
        <v>5</v>
      </c>
      <c r="B7" t="s">
        <v>56</v>
      </c>
      <c r="C7" s="3">
        <v>11</v>
      </c>
      <c r="D7" s="3">
        <v>11</v>
      </c>
      <c r="E7" s="1">
        <v>79500</v>
      </c>
      <c r="F7" s="1">
        <v>59675</v>
      </c>
      <c r="G7" s="6">
        <f t="shared" si="0"/>
        <v>19825</v>
      </c>
      <c r="H7" s="1">
        <v>60000</v>
      </c>
      <c r="I7" s="18">
        <f t="shared" si="1"/>
        <v>-325</v>
      </c>
    </row>
    <row r="8" spans="1:9" x14ac:dyDescent="0.3">
      <c r="A8" t="s">
        <v>6</v>
      </c>
      <c r="B8" t="s">
        <v>57</v>
      </c>
      <c r="C8" s="3">
        <v>13</v>
      </c>
      <c r="D8" s="3">
        <v>13</v>
      </c>
      <c r="E8" s="1">
        <v>370970</v>
      </c>
      <c r="F8" s="1">
        <v>350000</v>
      </c>
      <c r="G8" s="6">
        <f t="shared" si="0"/>
        <v>20970</v>
      </c>
      <c r="H8" s="1">
        <v>350000</v>
      </c>
      <c r="I8" s="16">
        <f t="shared" si="1"/>
        <v>0</v>
      </c>
    </row>
    <row r="9" spans="1:9" x14ac:dyDescent="0.3">
      <c r="C9" s="3"/>
      <c r="D9" s="3"/>
      <c r="E9" s="1"/>
      <c r="F9" s="1"/>
      <c r="G9" s="6"/>
      <c r="H9" s="1"/>
    </row>
    <row r="10" spans="1:9" x14ac:dyDescent="0.3">
      <c r="A10" t="s">
        <v>7</v>
      </c>
      <c r="B10" t="s">
        <v>58</v>
      </c>
      <c r="C10" s="3">
        <v>10</v>
      </c>
      <c r="D10" s="3">
        <v>8</v>
      </c>
      <c r="E10" s="1">
        <v>97932</v>
      </c>
      <c r="F10" s="1">
        <v>74932</v>
      </c>
      <c r="G10" s="6">
        <v>0</v>
      </c>
      <c r="H10" s="1">
        <v>80000</v>
      </c>
      <c r="I10" s="18">
        <f>F10-H10</f>
        <v>-5068</v>
      </c>
    </row>
    <row r="11" spans="1:9" x14ac:dyDescent="0.3">
      <c r="A11" t="s">
        <v>8</v>
      </c>
      <c r="B11" t="s">
        <v>59</v>
      </c>
      <c r="C11" s="3">
        <v>34</v>
      </c>
      <c r="D11" s="3">
        <v>31</v>
      </c>
      <c r="E11" s="1">
        <v>66519</v>
      </c>
      <c r="F11" s="1">
        <v>59995</v>
      </c>
      <c r="G11" s="6">
        <f>E11-F11</f>
        <v>6524</v>
      </c>
      <c r="H11" s="1">
        <v>60000</v>
      </c>
      <c r="I11" s="18">
        <f>F11-H11</f>
        <v>-5</v>
      </c>
    </row>
    <row r="12" spans="1:9" x14ac:dyDescent="0.3">
      <c r="A12" s="12" t="s">
        <v>9</v>
      </c>
      <c r="B12" s="13" t="s">
        <v>60</v>
      </c>
      <c r="C12" s="14">
        <v>16</v>
      </c>
      <c r="D12" s="14">
        <v>14</v>
      </c>
      <c r="E12" s="1">
        <v>112325</v>
      </c>
      <c r="F12" s="1">
        <v>84325</v>
      </c>
      <c r="G12" s="1">
        <v>0</v>
      </c>
      <c r="H12" s="1">
        <v>250000</v>
      </c>
      <c r="I12" s="8">
        <f>F12-H12</f>
        <v>-165675</v>
      </c>
    </row>
    <row r="13" spans="1:9" x14ac:dyDescent="0.3">
      <c r="A13" s="13" t="s">
        <v>10</v>
      </c>
      <c r="B13" s="13" t="s">
        <v>61</v>
      </c>
      <c r="C13" s="14">
        <v>12</v>
      </c>
      <c r="D13" s="14">
        <v>5</v>
      </c>
      <c r="E13" s="1">
        <v>28498</v>
      </c>
      <c r="F13" s="1">
        <v>12500</v>
      </c>
      <c r="G13" s="1">
        <f>E13-F13</f>
        <v>15998</v>
      </c>
      <c r="H13" s="1">
        <v>12500</v>
      </c>
      <c r="I13" s="16">
        <f>F13-H13</f>
        <v>0</v>
      </c>
    </row>
    <row r="14" spans="1:9" x14ac:dyDescent="0.3">
      <c r="A14" s="13"/>
      <c r="C14" s="3"/>
      <c r="D14" s="3"/>
      <c r="E14" s="1"/>
      <c r="F14" s="1"/>
      <c r="G14" s="6"/>
      <c r="H14" s="1"/>
      <c r="I14" s="13"/>
    </row>
    <row r="15" spans="1:9" x14ac:dyDescent="0.3">
      <c r="A15" s="13" t="s">
        <v>11</v>
      </c>
      <c r="B15" s="13" t="s">
        <v>62</v>
      </c>
      <c r="C15" s="14">
        <v>26</v>
      </c>
      <c r="D15" s="14">
        <v>23</v>
      </c>
      <c r="E15" s="1">
        <v>239183</v>
      </c>
      <c r="F15" s="1">
        <v>150000</v>
      </c>
      <c r="G15" s="1">
        <f>E15-F15</f>
        <v>89183</v>
      </c>
      <c r="H15" s="1">
        <v>150000</v>
      </c>
      <c r="I15" s="16">
        <f>F15-H15</f>
        <v>0</v>
      </c>
    </row>
    <row r="16" spans="1:9" x14ac:dyDescent="0.3">
      <c r="A16" s="13" t="s">
        <v>12</v>
      </c>
      <c r="B16" s="13" t="s">
        <v>63</v>
      </c>
      <c r="C16" s="14">
        <v>18</v>
      </c>
      <c r="D16" s="14">
        <v>16</v>
      </c>
      <c r="E16" s="1">
        <v>315833</v>
      </c>
      <c r="F16" s="1">
        <v>200000</v>
      </c>
      <c r="G16" s="1">
        <f>E16-F16</f>
        <v>115833</v>
      </c>
      <c r="H16" s="1">
        <v>200000</v>
      </c>
      <c r="I16" s="16">
        <f>F16-H16</f>
        <v>0</v>
      </c>
    </row>
    <row r="17" spans="1:9" x14ac:dyDescent="0.3">
      <c r="A17" s="13" t="s">
        <v>13</v>
      </c>
      <c r="B17" s="13" t="s">
        <v>64</v>
      </c>
      <c r="C17" s="14">
        <v>12</v>
      </c>
      <c r="D17" s="14">
        <v>9</v>
      </c>
      <c r="E17" s="1">
        <v>130800</v>
      </c>
      <c r="F17" s="1">
        <v>70000</v>
      </c>
      <c r="G17" s="1">
        <f>E17-F17</f>
        <v>60800</v>
      </c>
      <c r="H17" s="1">
        <v>70000</v>
      </c>
      <c r="I17" s="16">
        <f>F17-H17</f>
        <v>0</v>
      </c>
    </row>
    <row r="18" spans="1:9" x14ac:dyDescent="0.3">
      <c r="C18" s="3"/>
      <c r="D18" s="3"/>
      <c r="E18" s="1"/>
      <c r="F18" s="1"/>
      <c r="G18" s="6"/>
      <c r="H18" s="1"/>
      <c r="I18" s="9"/>
    </row>
    <row r="19" spans="1:9" x14ac:dyDescent="0.3">
      <c r="A19" s="13" t="s">
        <v>14</v>
      </c>
      <c r="B19" s="13" t="s">
        <v>65</v>
      </c>
      <c r="C19" s="3">
        <v>6</v>
      </c>
      <c r="D19" s="14">
        <v>4</v>
      </c>
      <c r="E19" s="1">
        <v>171800</v>
      </c>
      <c r="F19" s="1">
        <v>100000</v>
      </c>
      <c r="G19" s="1">
        <f>E19-F19</f>
        <v>71800</v>
      </c>
      <c r="H19" s="1">
        <v>100000</v>
      </c>
      <c r="I19" s="16">
        <f>F19-H19</f>
        <v>0</v>
      </c>
    </row>
    <row r="20" spans="1:9" x14ac:dyDescent="0.3">
      <c r="A20" t="s">
        <v>15</v>
      </c>
      <c r="B20" t="s">
        <v>66</v>
      </c>
      <c r="C20" s="3">
        <v>1</v>
      </c>
      <c r="D20" s="3">
        <v>1</v>
      </c>
      <c r="E20" s="1">
        <v>40000</v>
      </c>
      <c r="F20" s="1">
        <v>40000</v>
      </c>
      <c r="G20" s="6">
        <v>0</v>
      </c>
      <c r="H20" s="1">
        <v>40000</v>
      </c>
      <c r="I20" s="16">
        <f t="shared" ref="I20:I25" si="2">F20-H20</f>
        <v>0</v>
      </c>
    </row>
    <row r="21" spans="1:9" x14ac:dyDescent="0.3">
      <c r="A21" t="s">
        <v>16</v>
      </c>
      <c r="B21" t="s">
        <v>67</v>
      </c>
      <c r="C21" s="3">
        <v>1</v>
      </c>
      <c r="D21" s="3">
        <v>1</v>
      </c>
      <c r="E21" s="1">
        <v>80000</v>
      </c>
      <c r="F21" s="1">
        <v>80000</v>
      </c>
      <c r="G21" s="6">
        <v>0</v>
      </c>
      <c r="H21" s="1">
        <v>80000</v>
      </c>
      <c r="I21" s="16">
        <f t="shared" si="2"/>
        <v>0</v>
      </c>
    </row>
    <row r="22" spans="1:9" x14ac:dyDescent="0.3">
      <c r="A22" t="s">
        <v>17</v>
      </c>
      <c r="B22" t="s">
        <v>68</v>
      </c>
      <c r="C22" s="3">
        <v>7</v>
      </c>
      <c r="D22" s="3">
        <v>5</v>
      </c>
      <c r="E22" s="1">
        <v>23295</v>
      </c>
      <c r="F22" s="1">
        <v>8420</v>
      </c>
      <c r="G22" s="6">
        <v>0</v>
      </c>
      <c r="H22" s="1">
        <v>20000</v>
      </c>
      <c r="I22" s="8">
        <f t="shared" si="2"/>
        <v>-11580</v>
      </c>
    </row>
    <row r="23" spans="1:9" x14ac:dyDescent="0.3">
      <c r="A23" t="s">
        <v>18</v>
      </c>
      <c r="B23" t="s">
        <v>69</v>
      </c>
      <c r="C23" s="3">
        <v>1</v>
      </c>
      <c r="D23" s="3">
        <v>1</v>
      </c>
      <c r="E23" s="1">
        <v>25000</v>
      </c>
      <c r="F23" s="1">
        <v>25000</v>
      </c>
      <c r="G23" s="6">
        <v>0</v>
      </c>
      <c r="H23" s="1">
        <v>25000</v>
      </c>
      <c r="I23" s="16">
        <f t="shared" si="2"/>
        <v>0</v>
      </c>
    </row>
    <row r="24" spans="1:9" x14ac:dyDescent="0.3">
      <c r="A24" t="s">
        <v>19</v>
      </c>
      <c r="B24" t="s">
        <v>70</v>
      </c>
      <c r="C24" s="3">
        <v>8</v>
      </c>
      <c r="D24" s="3">
        <v>8</v>
      </c>
      <c r="E24" s="1">
        <v>179000</v>
      </c>
      <c r="F24" s="1">
        <v>165000</v>
      </c>
      <c r="G24" s="6">
        <f>E24-F24</f>
        <v>14000</v>
      </c>
      <c r="H24" s="1">
        <v>165000</v>
      </c>
      <c r="I24" s="16">
        <f t="shared" si="2"/>
        <v>0</v>
      </c>
    </row>
    <row r="25" spans="1:9" x14ac:dyDescent="0.3">
      <c r="A25" t="s">
        <v>20</v>
      </c>
      <c r="B25" t="s">
        <v>71</v>
      </c>
      <c r="C25" s="3">
        <v>4</v>
      </c>
      <c r="D25" s="3">
        <v>4</v>
      </c>
      <c r="E25" s="1">
        <v>12500</v>
      </c>
      <c r="F25" s="1">
        <v>12500</v>
      </c>
      <c r="G25" s="6">
        <v>0</v>
      </c>
      <c r="H25" s="1">
        <v>12500</v>
      </c>
      <c r="I25" s="16">
        <f t="shared" si="2"/>
        <v>0</v>
      </c>
    </row>
    <row r="28" spans="1:9" ht="28.8" x14ac:dyDescent="0.3">
      <c r="C28" s="5" t="s">
        <v>72</v>
      </c>
      <c r="D28" s="5" t="s">
        <v>73</v>
      </c>
      <c r="E28" s="4" t="s">
        <v>74</v>
      </c>
      <c r="F28" s="4" t="s">
        <v>75</v>
      </c>
      <c r="G28" s="4" t="s">
        <v>76</v>
      </c>
      <c r="H28" s="4" t="s">
        <v>77</v>
      </c>
      <c r="I28" s="4" t="s">
        <v>78</v>
      </c>
    </row>
    <row r="29" spans="1:9" x14ac:dyDescent="0.3">
      <c r="A29" t="s">
        <v>43</v>
      </c>
      <c r="C29" s="10">
        <f t="shared" ref="C29:H29" si="3">SUM(C2:C25)</f>
        <v>233</v>
      </c>
      <c r="D29" s="10">
        <f t="shared" si="3"/>
        <v>196</v>
      </c>
      <c r="E29" s="2">
        <f t="shared" si="3"/>
        <v>2854574.56</v>
      </c>
      <c r="F29" s="2">
        <f t="shared" si="3"/>
        <v>2010692.06</v>
      </c>
      <c r="G29" s="2">
        <f t="shared" si="3"/>
        <v>778007.5</v>
      </c>
      <c r="H29" s="1">
        <f t="shared" si="3"/>
        <v>2250000</v>
      </c>
      <c r="I29" s="17">
        <f>SUM(I2:I25)</f>
        <v>-239307.94</v>
      </c>
    </row>
    <row r="30" spans="1:9" x14ac:dyDescent="0.3">
      <c r="I30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7CD1A-9C9B-465D-9447-57C27512CCF0}">
  <dimension ref="A1:I10"/>
  <sheetViews>
    <sheetView workbookViewId="0">
      <selection activeCell="H6" sqref="H6"/>
    </sheetView>
  </sheetViews>
  <sheetFormatPr defaultRowHeight="14.4" x14ac:dyDescent="0.3"/>
  <cols>
    <col min="2" max="2" width="29.6640625" customWidth="1"/>
    <col min="3" max="3" width="10.88671875" customWidth="1"/>
    <col min="4" max="4" width="14.5546875" customWidth="1"/>
    <col min="5" max="5" width="16.6640625" customWidth="1"/>
    <col min="6" max="6" width="14.33203125" customWidth="1"/>
    <col min="7" max="7" width="15" customWidth="1"/>
    <col min="8" max="8" width="14.109375" customWidth="1"/>
    <col min="9" max="9" width="16.6640625" customWidth="1"/>
  </cols>
  <sheetData>
    <row r="1" spans="1:9" ht="28.8" x14ac:dyDescent="0.3">
      <c r="B1" s="7" t="s">
        <v>81</v>
      </c>
      <c r="C1" s="5" t="s">
        <v>41</v>
      </c>
      <c r="D1" s="5" t="s">
        <v>44</v>
      </c>
      <c r="E1" s="4" t="s">
        <v>42</v>
      </c>
      <c r="F1" s="4" t="s">
        <v>47</v>
      </c>
      <c r="G1" s="4" t="s">
        <v>48</v>
      </c>
      <c r="H1" s="4" t="s">
        <v>45</v>
      </c>
      <c r="I1" s="4" t="s">
        <v>46</v>
      </c>
    </row>
    <row r="2" spans="1:9" x14ac:dyDescent="0.3">
      <c r="A2" s="12" t="s">
        <v>79</v>
      </c>
      <c r="B2" s="12" t="s">
        <v>21</v>
      </c>
      <c r="C2" s="3">
        <v>3</v>
      </c>
      <c r="D2" s="11">
        <v>2</v>
      </c>
      <c r="E2" s="6">
        <v>10581.834999999999</v>
      </c>
      <c r="F2" s="6">
        <v>6320.3600000000006</v>
      </c>
      <c r="G2" s="6">
        <f>E2-F2</f>
        <v>4261.4749999999985</v>
      </c>
      <c r="H2" s="1">
        <v>46500</v>
      </c>
      <c r="I2" s="8">
        <f>F2-H2</f>
        <v>-40179.64</v>
      </c>
    </row>
    <row r="3" spans="1:9" x14ac:dyDescent="0.3">
      <c r="C3" s="3"/>
      <c r="D3" s="3"/>
      <c r="E3" s="1"/>
      <c r="F3" s="1"/>
      <c r="G3" s="6"/>
      <c r="H3" s="1"/>
    </row>
    <row r="4" spans="1:9" x14ac:dyDescent="0.3">
      <c r="A4" s="12" t="s">
        <v>80</v>
      </c>
      <c r="B4" s="13" t="s">
        <v>30</v>
      </c>
      <c r="C4" s="14">
        <v>18</v>
      </c>
      <c r="D4" s="14">
        <v>16</v>
      </c>
      <c r="E4" s="1">
        <v>148420</v>
      </c>
      <c r="F4" s="1">
        <v>136520</v>
      </c>
      <c r="G4" s="6">
        <f>E4-F4</f>
        <v>11900</v>
      </c>
      <c r="H4" s="1">
        <v>165000</v>
      </c>
      <c r="I4" s="8">
        <f>F4-H4</f>
        <v>-28480</v>
      </c>
    </row>
    <row r="5" spans="1:9" x14ac:dyDescent="0.3">
      <c r="A5" s="13"/>
      <c r="C5" s="3"/>
      <c r="D5" s="3"/>
      <c r="E5" s="1"/>
      <c r="F5" s="1"/>
      <c r="G5" s="6"/>
      <c r="H5" s="1"/>
      <c r="I5" s="13"/>
    </row>
    <row r="6" spans="1:9" x14ac:dyDescent="0.3">
      <c r="A6" t="s">
        <v>17</v>
      </c>
      <c r="B6" t="s">
        <v>38</v>
      </c>
      <c r="C6" s="3">
        <v>3</v>
      </c>
      <c r="D6" s="3">
        <v>3</v>
      </c>
      <c r="E6" s="1">
        <v>6058.8</v>
      </c>
      <c r="F6" s="1">
        <v>6058.8</v>
      </c>
      <c r="G6" s="6">
        <f>E6-F6</f>
        <v>0</v>
      </c>
      <c r="H6" s="1">
        <v>11500</v>
      </c>
      <c r="I6" s="8">
        <f t="shared" ref="I6" si="0">F6-H6</f>
        <v>-5441.2</v>
      </c>
    </row>
    <row r="9" spans="1:9" ht="28.8" x14ac:dyDescent="0.3">
      <c r="C9" s="5" t="s">
        <v>41</v>
      </c>
      <c r="D9" s="5" t="s">
        <v>44</v>
      </c>
      <c r="E9" s="4" t="s">
        <v>42</v>
      </c>
      <c r="F9" s="4" t="s">
        <v>47</v>
      </c>
      <c r="G9" s="4" t="s">
        <v>48</v>
      </c>
      <c r="H9" s="4" t="s">
        <v>45</v>
      </c>
      <c r="I9" s="4" t="s">
        <v>46</v>
      </c>
    </row>
    <row r="10" spans="1:9" x14ac:dyDescent="0.3">
      <c r="A10" t="s">
        <v>43</v>
      </c>
      <c r="C10" s="10">
        <f t="shared" ref="C10:I10" si="1">SUM(C2:C6)</f>
        <v>24</v>
      </c>
      <c r="D10" s="10">
        <f t="shared" si="1"/>
        <v>21</v>
      </c>
      <c r="E10" s="2">
        <f t="shared" si="1"/>
        <v>165060.63499999998</v>
      </c>
      <c r="F10" s="2">
        <f t="shared" si="1"/>
        <v>148899.15999999997</v>
      </c>
      <c r="G10" s="2">
        <f t="shared" si="1"/>
        <v>16161.474999999999</v>
      </c>
      <c r="H10" s="1">
        <f t="shared" si="1"/>
        <v>223000</v>
      </c>
      <c r="I10" s="17">
        <f t="shared" si="1"/>
        <v>-74100.84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715C3-469B-4F85-B00D-83159EA2C103}">
  <dimension ref="A1:I29"/>
  <sheetViews>
    <sheetView tabSelected="1" workbookViewId="0">
      <selection activeCell="A13" sqref="A13"/>
    </sheetView>
  </sheetViews>
  <sheetFormatPr defaultRowHeight="14.4" x14ac:dyDescent="0.3"/>
  <cols>
    <col min="2" max="2" width="29.6640625" customWidth="1"/>
    <col min="3" max="3" width="10.88671875" customWidth="1"/>
    <col min="4" max="4" width="14.5546875" customWidth="1"/>
    <col min="5" max="5" width="16.6640625" customWidth="1"/>
    <col min="6" max="6" width="14.33203125" customWidth="1"/>
    <col min="7" max="7" width="15" customWidth="1"/>
    <col min="8" max="8" width="14.109375" customWidth="1"/>
    <col min="9" max="9" width="16.6640625" customWidth="1"/>
  </cols>
  <sheetData>
    <row r="1" spans="1:9" ht="28.8" x14ac:dyDescent="0.3">
      <c r="A1" s="54"/>
      <c r="B1" s="53" t="s">
        <v>81</v>
      </c>
      <c r="C1" s="25" t="s">
        <v>41</v>
      </c>
      <c r="D1" s="25" t="s">
        <v>44</v>
      </c>
      <c r="E1" s="25" t="s">
        <v>42</v>
      </c>
      <c r="F1" s="25" t="s">
        <v>47</v>
      </c>
      <c r="G1" s="25" t="s">
        <v>48</v>
      </c>
      <c r="H1" s="25" t="s">
        <v>45</v>
      </c>
      <c r="I1" s="25" t="s">
        <v>46</v>
      </c>
    </row>
    <row r="2" spans="1:9" x14ac:dyDescent="0.3">
      <c r="A2" s="26" t="s">
        <v>0</v>
      </c>
      <c r="B2" s="26" t="s">
        <v>21</v>
      </c>
      <c r="C2" s="30">
        <f>'HR-24'!C2+'24a'!C2</f>
        <v>15</v>
      </c>
      <c r="D2" s="34">
        <f>'HR-24'!D2+'24a'!D2</f>
        <v>10</v>
      </c>
      <c r="E2" s="38">
        <f>'HR-24'!E2+'24a'!E2</f>
        <v>49701.714999999997</v>
      </c>
      <c r="F2" s="43">
        <f>'HR-24'!F2+'24a'!F2</f>
        <v>34689.17</v>
      </c>
      <c r="G2" s="47">
        <f>'HR-24'!G2+'24a'!G2</f>
        <v>15012.544999999998</v>
      </c>
      <c r="H2" s="38">
        <v>75000</v>
      </c>
      <c r="I2" s="51">
        <f>F2-H2</f>
        <v>-40310.83</v>
      </c>
    </row>
    <row r="3" spans="1:9" x14ac:dyDescent="0.3">
      <c r="A3" s="27" t="s">
        <v>1</v>
      </c>
      <c r="B3" s="27" t="s">
        <v>22</v>
      </c>
      <c r="C3" s="30">
        <v>10</v>
      </c>
      <c r="D3" s="34">
        <v>7</v>
      </c>
      <c r="E3" s="38">
        <v>25143.64</v>
      </c>
      <c r="F3" s="43">
        <v>10000</v>
      </c>
      <c r="G3" s="48">
        <f t="shared" ref="G3:G8" si="0">E3-F3</f>
        <v>15143.64</v>
      </c>
      <c r="H3" s="38">
        <v>10000</v>
      </c>
      <c r="I3" s="28">
        <f t="shared" ref="I3:I8" si="1">F3-H3</f>
        <v>0</v>
      </c>
    </row>
    <row r="4" spans="1:9" x14ac:dyDescent="0.3">
      <c r="A4" s="27" t="s">
        <v>2</v>
      </c>
      <c r="B4" s="27" t="s">
        <v>23</v>
      </c>
      <c r="C4" s="30">
        <v>12</v>
      </c>
      <c r="D4" s="34">
        <v>11</v>
      </c>
      <c r="E4" s="38">
        <v>107979.25</v>
      </c>
      <c r="F4" s="43">
        <v>75000</v>
      </c>
      <c r="G4" s="48">
        <f t="shared" si="0"/>
        <v>32979.25</v>
      </c>
      <c r="H4" s="38">
        <v>75000</v>
      </c>
      <c r="I4" s="28">
        <f t="shared" si="1"/>
        <v>0</v>
      </c>
    </row>
    <row r="5" spans="1:9" x14ac:dyDescent="0.3">
      <c r="A5" s="27" t="s">
        <v>3</v>
      </c>
      <c r="B5" s="27" t="s">
        <v>24</v>
      </c>
      <c r="C5" s="30">
        <v>2</v>
      </c>
      <c r="D5" s="34">
        <v>1</v>
      </c>
      <c r="E5" s="38">
        <v>676251.79</v>
      </c>
      <c r="F5" s="43">
        <v>375000</v>
      </c>
      <c r="G5" s="48">
        <f t="shared" si="0"/>
        <v>301251.79000000004</v>
      </c>
      <c r="H5" s="38">
        <v>375000</v>
      </c>
      <c r="I5" s="28">
        <f t="shared" si="1"/>
        <v>0</v>
      </c>
    </row>
    <row r="6" spans="1:9" x14ac:dyDescent="0.3">
      <c r="A6" s="27" t="s">
        <v>4</v>
      </c>
      <c r="B6" s="29" t="s">
        <v>25</v>
      </c>
      <c r="C6" s="30">
        <v>17</v>
      </c>
      <c r="D6" s="35">
        <v>15</v>
      </c>
      <c r="E6" s="39">
        <v>32925</v>
      </c>
      <c r="F6" s="44">
        <v>29976.25</v>
      </c>
      <c r="G6" s="48">
        <f t="shared" si="0"/>
        <v>2948.75</v>
      </c>
      <c r="H6" s="38">
        <v>40000</v>
      </c>
      <c r="I6" s="51">
        <f t="shared" si="1"/>
        <v>-10023.75</v>
      </c>
    </row>
    <row r="7" spans="1:9" x14ac:dyDescent="0.3">
      <c r="A7" s="27" t="s">
        <v>5</v>
      </c>
      <c r="B7" s="27" t="s">
        <v>26</v>
      </c>
      <c r="C7" s="30">
        <v>11</v>
      </c>
      <c r="D7" s="34">
        <v>11</v>
      </c>
      <c r="E7" s="38">
        <v>79500</v>
      </c>
      <c r="F7" s="43">
        <v>59675</v>
      </c>
      <c r="G7" s="48">
        <f t="shared" si="0"/>
        <v>19825</v>
      </c>
      <c r="H7" s="38">
        <v>60000</v>
      </c>
      <c r="I7" s="51">
        <f t="shared" si="1"/>
        <v>-325</v>
      </c>
    </row>
    <row r="8" spans="1:9" x14ac:dyDescent="0.3">
      <c r="A8" s="27" t="s">
        <v>6</v>
      </c>
      <c r="B8" s="27" t="s">
        <v>27</v>
      </c>
      <c r="C8" s="30">
        <v>13</v>
      </c>
      <c r="D8" s="34">
        <v>13</v>
      </c>
      <c r="E8" s="38">
        <v>370970</v>
      </c>
      <c r="F8" s="43">
        <v>350000</v>
      </c>
      <c r="G8" s="48">
        <f t="shared" si="0"/>
        <v>20970</v>
      </c>
      <c r="H8" s="38">
        <v>350000</v>
      </c>
      <c r="I8" s="28">
        <f t="shared" si="1"/>
        <v>0</v>
      </c>
    </row>
    <row r="9" spans="1:9" x14ac:dyDescent="0.3">
      <c r="A9" s="27"/>
      <c r="B9" s="27"/>
      <c r="C9" s="30"/>
      <c r="D9" s="34"/>
      <c r="E9" s="38"/>
      <c r="F9" s="43"/>
      <c r="G9" s="48"/>
      <c r="H9" s="38"/>
      <c r="I9" s="26"/>
    </row>
    <row r="10" spans="1:9" x14ac:dyDescent="0.3">
      <c r="A10" s="27" t="s">
        <v>7</v>
      </c>
      <c r="B10" s="27" t="s">
        <v>28</v>
      </c>
      <c r="C10" s="30">
        <v>10</v>
      </c>
      <c r="D10" s="34">
        <v>8</v>
      </c>
      <c r="E10" s="38">
        <v>97932</v>
      </c>
      <c r="F10" s="43">
        <v>74932</v>
      </c>
      <c r="G10" s="48">
        <v>0</v>
      </c>
      <c r="H10" s="38">
        <v>80000</v>
      </c>
      <c r="I10" s="51">
        <f>F10-H10</f>
        <v>-5068</v>
      </c>
    </row>
    <row r="11" spans="1:9" x14ac:dyDescent="0.3">
      <c r="A11" s="27" t="s">
        <v>8</v>
      </c>
      <c r="B11" s="27" t="s">
        <v>29</v>
      </c>
      <c r="C11" s="30">
        <v>34</v>
      </c>
      <c r="D11" s="34">
        <v>31</v>
      </c>
      <c r="E11" s="38">
        <v>66519</v>
      </c>
      <c r="F11" s="43">
        <v>59995</v>
      </c>
      <c r="G11" s="48">
        <f>E11-F11</f>
        <v>6524</v>
      </c>
      <c r="H11" s="38">
        <v>60000</v>
      </c>
      <c r="I11" s="51">
        <f>F11-H11</f>
        <v>-5</v>
      </c>
    </row>
    <row r="12" spans="1:9" x14ac:dyDescent="0.3">
      <c r="A12" s="26" t="s">
        <v>9</v>
      </c>
      <c r="B12" s="29" t="s">
        <v>30</v>
      </c>
      <c r="C12" s="31">
        <f>'HR-24'!C12+'24a'!C4</f>
        <v>34</v>
      </c>
      <c r="D12" s="35">
        <f>'HR-24'!D12+'24a'!D4</f>
        <v>27</v>
      </c>
      <c r="E12" s="38">
        <f>'HR-24'!E12+'24a'!E4</f>
        <v>260745</v>
      </c>
      <c r="F12" s="43">
        <f>'HR-24'!F12+'24a'!F4</f>
        <v>220845</v>
      </c>
      <c r="G12" s="48">
        <f>E12-F12</f>
        <v>39900</v>
      </c>
      <c r="H12" s="38">
        <v>250000</v>
      </c>
      <c r="I12" s="51">
        <f>F12-H12</f>
        <v>-29155</v>
      </c>
    </row>
    <row r="13" spans="1:9" x14ac:dyDescent="0.3">
      <c r="A13" s="27" t="s">
        <v>10</v>
      </c>
      <c r="B13" s="29" t="s">
        <v>31</v>
      </c>
      <c r="C13" s="31">
        <v>12</v>
      </c>
      <c r="D13" s="35">
        <v>5</v>
      </c>
      <c r="E13" s="38">
        <v>28498</v>
      </c>
      <c r="F13" s="43">
        <v>12500</v>
      </c>
      <c r="G13" s="47">
        <f>E13-F13</f>
        <v>15998</v>
      </c>
      <c r="H13" s="38">
        <v>12500</v>
      </c>
      <c r="I13" s="28">
        <f>F13-H13</f>
        <v>0</v>
      </c>
    </row>
    <row r="14" spans="1:9" x14ac:dyDescent="0.3">
      <c r="A14" s="27"/>
      <c r="B14" s="27"/>
      <c r="C14" s="30"/>
      <c r="D14" s="34"/>
      <c r="E14" s="38"/>
      <c r="F14" s="43"/>
      <c r="G14" s="48"/>
      <c r="H14" s="38"/>
      <c r="I14" s="26"/>
    </row>
    <row r="15" spans="1:9" x14ac:dyDescent="0.3">
      <c r="A15" s="27" t="s">
        <v>11</v>
      </c>
      <c r="B15" s="29" t="s">
        <v>32</v>
      </c>
      <c r="C15" s="31">
        <v>26</v>
      </c>
      <c r="D15" s="35">
        <v>23</v>
      </c>
      <c r="E15" s="38">
        <v>239183</v>
      </c>
      <c r="F15" s="43">
        <v>150000</v>
      </c>
      <c r="G15" s="47">
        <f>E15-F15</f>
        <v>89183</v>
      </c>
      <c r="H15" s="38">
        <v>150000</v>
      </c>
      <c r="I15" s="28">
        <f>F15-H15</f>
        <v>0</v>
      </c>
    </row>
    <row r="16" spans="1:9" x14ac:dyDescent="0.3">
      <c r="A16" s="27" t="s">
        <v>12</v>
      </c>
      <c r="B16" s="29" t="s">
        <v>33</v>
      </c>
      <c r="C16" s="31">
        <v>18</v>
      </c>
      <c r="D16" s="35">
        <v>16</v>
      </c>
      <c r="E16" s="38">
        <v>315833</v>
      </c>
      <c r="F16" s="43">
        <v>200000</v>
      </c>
      <c r="G16" s="47">
        <f>E16-F16</f>
        <v>115833</v>
      </c>
      <c r="H16" s="38">
        <v>200000</v>
      </c>
      <c r="I16" s="28">
        <f>F16-H16</f>
        <v>0</v>
      </c>
    </row>
    <row r="17" spans="1:9" x14ac:dyDescent="0.3">
      <c r="A17" s="27" t="s">
        <v>13</v>
      </c>
      <c r="B17" s="29" t="s">
        <v>34</v>
      </c>
      <c r="C17" s="31">
        <v>12</v>
      </c>
      <c r="D17" s="35">
        <v>9</v>
      </c>
      <c r="E17" s="38">
        <v>130800</v>
      </c>
      <c r="F17" s="43">
        <v>70000</v>
      </c>
      <c r="G17" s="47">
        <f>E17-F17</f>
        <v>60800</v>
      </c>
      <c r="H17" s="38">
        <v>70000</v>
      </c>
      <c r="I17" s="28">
        <f>F17-H17</f>
        <v>0</v>
      </c>
    </row>
    <row r="18" spans="1:9" x14ac:dyDescent="0.3">
      <c r="A18" s="27"/>
      <c r="B18" s="27"/>
      <c r="C18" s="30"/>
      <c r="D18" s="34"/>
      <c r="E18" s="38"/>
      <c r="F18" s="43"/>
      <c r="G18" s="48"/>
      <c r="H18" s="38"/>
      <c r="I18" s="26"/>
    </row>
    <row r="19" spans="1:9" x14ac:dyDescent="0.3">
      <c r="A19" s="27" t="s">
        <v>14</v>
      </c>
      <c r="B19" s="29" t="s">
        <v>35</v>
      </c>
      <c r="C19" s="30">
        <v>6</v>
      </c>
      <c r="D19" s="35">
        <v>4</v>
      </c>
      <c r="E19" s="38">
        <v>171800</v>
      </c>
      <c r="F19" s="43">
        <v>100000</v>
      </c>
      <c r="G19" s="47">
        <f>E19-F19</f>
        <v>71800</v>
      </c>
      <c r="H19" s="38">
        <v>100000</v>
      </c>
      <c r="I19" s="28">
        <f>F19-H19</f>
        <v>0</v>
      </c>
    </row>
    <row r="20" spans="1:9" x14ac:dyDescent="0.3">
      <c r="A20" s="27" t="s">
        <v>15</v>
      </c>
      <c r="B20" s="27" t="s">
        <v>36</v>
      </c>
      <c r="C20" s="30">
        <v>1</v>
      </c>
      <c r="D20" s="34">
        <v>1</v>
      </c>
      <c r="E20" s="38">
        <v>40000</v>
      </c>
      <c r="F20" s="43">
        <v>40000</v>
      </c>
      <c r="G20" s="48">
        <v>0</v>
      </c>
      <c r="H20" s="38">
        <v>40000</v>
      </c>
      <c r="I20" s="28">
        <f t="shared" ref="I20:I25" si="2">F20-H20</f>
        <v>0</v>
      </c>
    </row>
    <row r="21" spans="1:9" x14ac:dyDescent="0.3">
      <c r="A21" s="27" t="s">
        <v>16</v>
      </c>
      <c r="B21" s="27" t="s">
        <v>37</v>
      </c>
      <c r="C21" s="30">
        <v>1</v>
      </c>
      <c r="D21" s="34">
        <v>1</v>
      </c>
      <c r="E21" s="38">
        <v>80000</v>
      </c>
      <c r="F21" s="43">
        <v>80000</v>
      </c>
      <c r="G21" s="48">
        <v>0</v>
      </c>
      <c r="H21" s="38">
        <v>80000</v>
      </c>
      <c r="I21" s="28">
        <f t="shared" si="2"/>
        <v>0</v>
      </c>
    </row>
    <row r="22" spans="1:9" x14ac:dyDescent="0.3">
      <c r="A22" s="27" t="s">
        <v>17</v>
      </c>
      <c r="B22" s="27" t="s">
        <v>38</v>
      </c>
      <c r="C22" s="30">
        <f>'HR-24'!C22+'24a'!C6</f>
        <v>10</v>
      </c>
      <c r="D22" s="34">
        <f>'HR-24'!D22+'24a'!D6</f>
        <v>8</v>
      </c>
      <c r="E22" s="38">
        <f>'HR-24'!E22+'24a'!E6</f>
        <v>29353.8</v>
      </c>
      <c r="F22" s="43">
        <f>'HR-24'!F22+'24a'!F6</f>
        <v>14478.8</v>
      </c>
      <c r="G22" s="47">
        <f>E22-F22</f>
        <v>14875</v>
      </c>
      <c r="H22" s="38">
        <v>20000</v>
      </c>
      <c r="I22" s="51">
        <f t="shared" si="2"/>
        <v>-5521.2000000000007</v>
      </c>
    </row>
    <row r="23" spans="1:9" x14ac:dyDescent="0.3">
      <c r="A23" s="27" t="s">
        <v>18</v>
      </c>
      <c r="B23" s="27" t="s">
        <v>39</v>
      </c>
      <c r="C23" s="30">
        <v>1</v>
      </c>
      <c r="D23" s="34">
        <v>1</v>
      </c>
      <c r="E23" s="38">
        <v>25000</v>
      </c>
      <c r="F23" s="43">
        <v>25000</v>
      </c>
      <c r="G23" s="48">
        <v>0</v>
      </c>
      <c r="H23" s="38">
        <v>25000</v>
      </c>
      <c r="I23" s="28">
        <f t="shared" si="2"/>
        <v>0</v>
      </c>
    </row>
    <row r="24" spans="1:9" x14ac:dyDescent="0.3">
      <c r="A24" s="27" t="s">
        <v>19</v>
      </c>
      <c r="B24" s="27" t="s">
        <v>40</v>
      </c>
      <c r="C24" s="30">
        <v>8</v>
      </c>
      <c r="D24" s="34">
        <v>8</v>
      </c>
      <c r="E24" s="38">
        <v>179000</v>
      </c>
      <c r="F24" s="43">
        <v>165000</v>
      </c>
      <c r="G24" s="48">
        <f>E24-F24</f>
        <v>14000</v>
      </c>
      <c r="H24" s="38">
        <v>165000</v>
      </c>
      <c r="I24" s="28">
        <f t="shared" si="2"/>
        <v>0</v>
      </c>
    </row>
    <row r="25" spans="1:9" x14ac:dyDescent="0.3">
      <c r="A25" s="27" t="s">
        <v>20</v>
      </c>
      <c r="B25" s="27" t="s">
        <v>50</v>
      </c>
      <c r="C25" s="30">
        <v>4</v>
      </c>
      <c r="D25" s="34">
        <v>4</v>
      </c>
      <c r="E25" s="38">
        <v>12500</v>
      </c>
      <c r="F25" s="43">
        <v>12500</v>
      </c>
      <c r="G25" s="48">
        <v>0</v>
      </c>
      <c r="H25" s="38">
        <v>12500</v>
      </c>
      <c r="I25" s="28">
        <f t="shared" si="2"/>
        <v>0</v>
      </c>
    </row>
    <row r="26" spans="1:9" x14ac:dyDescent="0.3">
      <c r="A26" s="27"/>
      <c r="B26" s="27"/>
      <c r="C26" s="32"/>
      <c r="D26" s="36"/>
      <c r="E26" s="40"/>
      <c r="F26" s="36"/>
      <c r="G26" s="32"/>
      <c r="H26" s="40"/>
      <c r="I26" s="26"/>
    </row>
    <row r="27" spans="1:9" x14ac:dyDescent="0.3">
      <c r="A27" s="27"/>
      <c r="B27" s="27"/>
      <c r="C27" s="32"/>
      <c r="D27" s="36"/>
      <c r="E27" s="40"/>
      <c r="F27" s="36"/>
      <c r="G27" s="32"/>
      <c r="H27" s="40"/>
      <c r="I27" s="26"/>
    </row>
    <row r="28" spans="1:9" ht="28.8" x14ac:dyDescent="0.3">
      <c r="A28" s="27"/>
      <c r="B28" s="27"/>
      <c r="C28" s="49" t="s">
        <v>41</v>
      </c>
      <c r="D28" s="45" t="s">
        <v>44</v>
      </c>
      <c r="E28" s="41" t="s">
        <v>42</v>
      </c>
      <c r="F28" s="45" t="s">
        <v>47</v>
      </c>
      <c r="G28" s="49" t="s">
        <v>48</v>
      </c>
      <c r="H28" s="41" t="s">
        <v>45</v>
      </c>
      <c r="I28" s="25" t="s">
        <v>46</v>
      </c>
    </row>
    <row r="29" spans="1:9" x14ac:dyDescent="0.3">
      <c r="A29" s="27" t="s">
        <v>43</v>
      </c>
      <c r="B29" s="27"/>
      <c r="C29" s="33">
        <f t="shared" ref="C29:I29" si="3">SUM(C2:C25)</f>
        <v>257</v>
      </c>
      <c r="D29" s="37">
        <f t="shared" si="3"/>
        <v>214</v>
      </c>
      <c r="E29" s="42">
        <f t="shared" si="3"/>
        <v>3019635.1949999998</v>
      </c>
      <c r="F29" s="46">
        <f t="shared" si="3"/>
        <v>2159591.2199999997</v>
      </c>
      <c r="G29" s="50">
        <f t="shared" si="3"/>
        <v>837043.97500000009</v>
      </c>
      <c r="H29" s="38">
        <f t="shared" si="3"/>
        <v>2250000</v>
      </c>
      <c r="I29" s="52">
        <f t="shared" si="3"/>
        <v>-90408.78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0566E-8DF5-4F9C-984E-B91BE9DE8D96}">
  <dimension ref="A1:J30"/>
  <sheetViews>
    <sheetView topLeftCell="B1" workbookViewId="0">
      <selection activeCell="G27" sqref="G27"/>
    </sheetView>
  </sheetViews>
  <sheetFormatPr defaultRowHeight="14.4" x14ac:dyDescent="0.3"/>
  <cols>
    <col min="2" max="2" width="8.88671875" customWidth="1"/>
    <col min="3" max="3" width="29.5546875" customWidth="1"/>
    <col min="4" max="4" width="14.5546875" customWidth="1"/>
    <col min="5" max="5" width="16.6640625" customWidth="1"/>
    <col min="6" max="6" width="17.33203125" customWidth="1"/>
    <col min="7" max="7" width="15" customWidth="1"/>
    <col min="8" max="8" width="14.109375" customWidth="1"/>
    <col min="9" max="9" width="16.6640625" customWidth="1"/>
    <col min="10" max="10" width="17.21875" customWidth="1"/>
  </cols>
  <sheetData>
    <row r="1" spans="1:10" ht="24.6" customHeight="1" x14ac:dyDescent="0.3">
      <c r="B1" s="54"/>
      <c r="C1" s="53" t="s">
        <v>81</v>
      </c>
      <c r="D1" s="25" t="s">
        <v>72</v>
      </c>
      <c r="E1" s="25" t="s">
        <v>73</v>
      </c>
      <c r="F1" s="25" t="s">
        <v>74</v>
      </c>
      <c r="G1" s="25" t="s">
        <v>75</v>
      </c>
      <c r="H1" s="25" t="s">
        <v>76</v>
      </c>
      <c r="I1" s="25" t="s">
        <v>77</v>
      </c>
      <c r="J1" s="25" t="s">
        <v>78</v>
      </c>
    </row>
    <row r="2" spans="1:10" x14ac:dyDescent="0.3">
      <c r="A2" s="12" t="s">
        <v>0</v>
      </c>
      <c r="B2" s="26" t="s">
        <v>82</v>
      </c>
      <c r="C2" s="26" t="s">
        <v>55</v>
      </c>
      <c r="D2" s="30">
        <f>'HR-24'!C2+'24a'!C2</f>
        <v>15</v>
      </c>
      <c r="E2" s="34">
        <f>'HR-24'!D2+'24a'!D2</f>
        <v>10</v>
      </c>
      <c r="F2" s="38">
        <f>'HR-24'!E2+'24a'!E2</f>
        <v>49701.714999999997</v>
      </c>
      <c r="G2" s="43">
        <f>'HR-24'!F2+'24a'!F2</f>
        <v>34689.17</v>
      </c>
      <c r="H2" s="47">
        <f>'HR-24'!G2+'24a'!G2</f>
        <v>15012.544999999998</v>
      </c>
      <c r="I2" s="38">
        <v>75000</v>
      </c>
      <c r="J2" s="51">
        <f>G2-I2</f>
        <v>-40310.83</v>
      </c>
    </row>
    <row r="3" spans="1:10" x14ac:dyDescent="0.3">
      <c r="A3" t="s">
        <v>1</v>
      </c>
      <c r="B3" s="27" t="s">
        <v>83</v>
      </c>
      <c r="C3" s="27" t="s">
        <v>51</v>
      </c>
      <c r="D3" s="30">
        <v>10</v>
      </c>
      <c r="E3" s="34">
        <v>7</v>
      </c>
      <c r="F3" s="38">
        <v>25143.64</v>
      </c>
      <c r="G3" s="43">
        <v>10000</v>
      </c>
      <c r="H3" s="48">
        <f t="shared" ref="H3:H8" si="0">F3-G3</f>
        <v>15143.64</v>
      </c>
      <c r="I3" s="38">
        <v>10000</v>
      </c>
      <c r="J3" s="28">
        <f t="shared" ref="J3:J8" si="1">G3-I3</f>
        <v>0</v>
      </c>
    </row>
    <row r="4" spans="1:10" x14ac:dyDescent="0.3">
      <c r="A4" t="s">
        <v>2</v>
      </c>
      <c r="B4" s="27" t="s">
        <v>84</v>
      </c>
      <c r="C4" s="27" t="s">
        <v>52</v>
      </c>
      <c r="D4" s="30">
        <v>12</v>
      </c>
      <c r="E4" s="34">
        <v>11</v>
      </c>
      <c r="F4" s="38">
        <v>107979.25</v>
      </c>
      <c r="G4" s="43">
        <v>75000</v>
      </c>
      <c r="H4" s="48">
        <f t="shared" si="0"/>
        <v>32979.25</v>
      </c>
      <c r="I4" s="38">
        <v>75000</v>
      </c>
      <c r="J4" s="28">
        <f t="shared" si="1"/>
        <v>0</v>
      </c>
    </row>
    <row r="5" spans="1:10" x14ac:dyDescent="0.3">
      <c r="A5" t="s">
        <v>3</v>
      </c>
      <c r="B5" s="27" t="s">
        <v>85</v>
      </c>
      <c r="C5" s="27" t="s">
        <v>53</v>
      </c>
      <c r="D5" s="30">
        <v>2</v>
      </c>
      <c r="E5" s="34">
        <v>1</v>
      </c>
      <c r="F5" s="38">
        <v>676251.79</v>
      </c>
      <c r="G5" s="43">
        <v>375000</v>
      </c>
      <c r="H5" s="48">
        <f t="shared" si="0"/>
        <v>301251.79000000004</v>
      </c>
      <c r="I5" s="38">
        <v>375000</v>
      </c>
      <c r="J5" s="28">
        <f t="shared" si="1"/>
        <v>0</v>
      </c>
    </row>
    <row r="6" spans="1:10" x14ac:dyDescent="0.3">
      <c r="A6" s="13" t="s">
        <v>4</v>
      </c>
      <c r="B6" s="27" t="s">
        <v>86</v>
      </c>
      <c r="C6" s="29" t="s">
        <v>54</v>
      </c>
      <c r="D6" s="30">
        <v>17</v>
      </c>
      <c r="E6" s="35">
        <v>15</v>
      </c>
      <c r="F6" s="39">
        <v>32925</v>
      </c>
      <c r="G6" s="44">
        <v>29976.25</v>
      </c>
      <c r="H6" s="48">
        <f t="shared" si="0"/>
        <v>2948.75</v>
      </c>
      <c r="I6" s="38">
        <v>40000</v>
      </c>
      <c r="J6" s="51">
        <f t="shared" si="1"/>
        <v>-10023.75</v>
      </c>
    </row>
    <row r="7" spans="1:10" x14ac:dyDescent="0.3">
      <c r="A7" t="s">
        <v>5</v>
      </c>
      <c r="B7" s="27" t="s">
        <v>87</v>
      </c>
      <c r="C7" s="27" t="s">
        <v>56</v>
      </c>
      <c r="D7" s="30">
        <v>11</v>
      </c>
      <c r="E7" s="34">
        <v>65</v>
      </c>
      <c r="F7" s="38">
        <v>79500</v>
      </c>
      <c r="G7" s="43">
        <v>59675</v>
      </c>
      <c r="H7" s="48">
        <f t="shared" si="0"/>
        <v>19825</v>
      </c>
      <c r="I7" s="38">
        <v>60000</v>
      </c>
      <c r="J7" s="51">
        <f t="shared" si="1"/>
        <v>-325</v>
      </c>
    </row>
    <row r="8" spans="1:10" x14ac:dyDescent="0.3">
      <c r="A8" t="s">
        <v>6</v>
      </c>
      <c r="B8" s="27" t="s">
        <v>88</v>
      </c>
      <c r="C8" s="27" t="s">
        <v>57</v>
      </c>
      <c r="D8" s="30">
        <v>13</v>
      </c>
      <c r="E8" s="34">
        <v>13</v>
      </c>
      <c r="F8" s="38">
        <v>370970</v>
      </c>
      <c r="G8" s="43">
        <v>350000</v>
      </c>
      <c r="H8" s="48">
        <f t="shared" si="0"/>
        <v>20970</v>
      </c>
      <c r="I8" s="38">
        <v>350000</v>
      </c>
      <c r="J8" s="28">
        <f t="shared" si="1"/>
        <v>0</v>
      </c>
    </row>
    <row r="9" spans="1:10" x14ac:dyDescent="0.3">
      <c r="B9" s="27"/>
      <c r="C9" s="27"/>
      <c r="D9" s="30"/>
      <c r="E9" s="34"/>
      <c r="F9" s="38"/>
      <c r="G9" s="43"/>
      <c r="H9" s="48"/>
      <c r="I9" s="38"/>
      <c r="J9" s="26"/>
    </row>
    <row r="10" spans="1:10" x14ac:dyDescent="0.3">
      <c r="A10" t="s">
        <v>7</v>
      </c>
      <c r="B10" s="27" t="s">
        <v>89</v>
      </c>
      <c r="C10" s="27" t="s">
        <v>58</v>
      </c>
      <c r="D10" s="30">
        <v>10</v>
      </c>
      <c r="E10" s="34">
        <v>8</v>
      </c>
      <c r="F10" s="38">
        <v>97932</v>
      </c>
      <c r="G10" s="43">
        <v>74932</v>
      </c>
      <c r="H10" s="48">
        <v>0</v>
      </c>
      <c r="I10" s="38">
        <v>80000</v>
      </c>
      <c r="J10" s="51">
        <f>G10-I10</f>
        <v>-5068</v>
      </c>
    </row>
    <row r="11" spans="1:10" x14ac:dyDescent="0.3">
      <c r="A11" t="s">
        <v>8</v>
      </c>
      <c r="B11" s="27" t="s">
        <v>90</v>
      </c>
      <c r="C11" s="27" t="s">
        <v>59</v>
      </c>
      <c r="D11" s="30">
        <v>34</v>
      </c>
      <c r="E11" s="34">
        <v>31</v>
      </c>
      <c r="F11" s="38">
        <v>66519</v>
      </c>
      <c r="G11" s="43">
        <v>59995</v>
      </c>
      <c r="H11" s="48">
        <f>F11-G11</f>
        <v>6524</v>
      </c>
      <c r="I11" s="38">
        <v>60000</v>
      </c>
      <c r="J11" s="51">
        <f>G11-I11</f>
        <v>-5</v>
      </c>
    </row>
    <row r="12" spans="1:10" x14ac:dyDescent="0.3">
      <c r="A12" s="12" t="s">
        <v>9</v>
      </c>
      <c r="B12" s="26" t="s">
        <v>91</v>
      </c>
      <c r="C12" s="29" t="s">
        <v>60</v>
      </c>
      <c r="D12" s="31">
        <f>'HR-24'!C12+'24a'!C4</f>
        <v>34</v>
      </c>
      <c r="E12" s="35">
        <f>'HR-24'!D12+'24a'!D4</f>
        <v>27</v>
      </c>
      <c r="F12" s="38">
        <f>'HR-24'!E12+'24a'!E4</f>
        <v>260745</v>
      </c>
      <c r="G12" s="43">
        <f>'HR-24'!F12+'24a'!F4</f>
        <v>220845</v>
      </c>
      <c r="H12" s="48">
        <f>F12-G12</f>
        <v>39900</v>
      </c>
      <c r="I12" s="38">
        <v>250000</v>
      </c>
      <c r="J12" s="51">
        <f>G12-I12</f>
        <v>-29155</v>
      </c>
    </row>
    <row r="13" spans="1:10" x14ac:dyDescent="0.3">
      <c r="A13" s="13" t="s">
        <v>10</v>
      </c>
      <c r="B13" s="27" t="s">
        <v>92</v>
      </c>
      <c r="C13" s="29" t="s">
        <v>61</v>
      </c>
      <c r="D13" s="31">
        <v>12</v>
      </c>
      <c r="E13" s="35">
        <v>5</v>
      </c>
      <c r="F13" s="38">
        <v>28498</v>
      </c>
      <c r="G13" s="43">
        <v>12500</v>
      </c>
      <c r="H13" s="47">
        <f>F13-G13</f>
        <v>15998</v>
      </c>
      <c r="I13" s="38">
        <v>12500</v>
      </c>
      <c r="J13" s="28">
        <f>G13-I13</f>
        <v>0</v>
      </c>
    </row>
    <row r="14" spans="1:10" x14ac:dyDescent="0.3">
      <c r="A14" s="13"/>
      <c r="B14" s="27"/>
      <c r="C14" s="27"/>
      <c r="D14" s="30"/>
      <c r="E14" s="34"/>
      <c r="F14" s="38"/>
      <c r="G14" s="43"/>
      <c r="H14" s="48"/>
      <c r="I14" s="38"/>
      <c r="J14" s="26"/>
    </row>
    <row r="15" spans="1:10" x14ac:dyDescent="0.3">
      <c r="A15" s="13" t="s">
        <v>11</v>
      </c>
      <c r="B15" s="27" t="s">
        <v>93</v>
      </c>
      <c r="C15" s="29" t="s">
        <v>62</v>
      </c>
      <c r="D15" s="31">
        <v>26</v>
      </c>
      <c r="E15" s="35">
        <v>23</v>
      </c>
      <c r="F15" s="38">
        <v>239183</v>
      </c>
      <c r="G15" s="43">
        <v>150000</v>
      </c>
      <c r="H15" s="47">
        <f>F15-G15</f>
        <v>89183</v>
      </c>
      <c r="I15" s="38">
        <v>150000</v>
      </c>
      <c r="J15" s="28">
        <f>G15-I15</f>
        <v>0</v>
      </c>
    </row>
    <row r="16" spans="1:10" x14ac:dyDescent="0.3">
      <c r="A16" s="13" t="s">
        <v>12</v>
      </c>
      <c r="B16" s="27" t="s">
        <v>94</v>
      </c>
      <c r="C16" s="29" t="s">
        <v>63</v>
      </c>
      <c r="D16" s="31">
        <v>18</v>
      </c>
      <c r="E16" s="35">
        <v>16</v>
      </c>
      <c r="F16" s="38">
        <v>315833</v>
      </c>
      <c r="G16" s="43">
        <v>200000</v>
      </c>
      <c r="H16" s="47">
        <f>F16-G16</f>
        <v>115833</v>
      </c>
      <c r="I16" s="38">
        <v>200000</v>
      </c>
      <c r="J16" s="28">
        <f>G16-I16</f>
        <v>0</v>
      </c>
    </row>
    <row r="17" spans="1:10" x14ac:dyDescent="0.3">
      <c r="A17" s="13" t="s">
        <v>13</v>
      </c>
      <c r="B17" s="27" t="s">
        <v>95</v>
      </c>
      <c r="C17" s="29" t="s">
        <v>64</v>
      </c>
      <c r="D17" s="31">
        <v>12</v>
      </c>
      <c r="E17" s="35">
        <v>9</v>
      </c>
      <c r="F17" s="38">
        <v>130800</v>
      </c>
      <c r="G17" s="43">
        <v>70000</v>
      </c>
      <c r="H17" s="47">
        <f>F17-G17</f>
        <v>60800</v>
      </c>
      <c r="I17" s="38">
        <v>70000</v>
      </c>
      <c r="J17" s="28">
        <f>G17-I17</f>
        <v>0</v>
      </c>
    </row>
    <row r="18" spans="1:10" x14ac:dyDescent="0.3">
      <c r="B18" s="27"/>
      <c r="C18" s="27"/>
      <c r="D18" s="30"/>
      <c r="E18" s="34"/>
      <c r="F18" s="38"/>
      <c r="G18" s="43"/>
      <c r="H18" s="48"/>
      <c r="I18" s="38"/>
      <c r="J18" s="26"/>
    </row>
    <row r="19" spans="1:10" x14ac:dyDescent="0.3">
      <c r="A19" s="13" t="s">
        <v>14</v>
      </c>
      <c r="B19" s="27" t="s">
        <v>96</v>
      </c>
      <c r="C19" s="29" t="s">
        <v>65</v>
      </c>
      <c r="D19" s="30">
        <v>6</v>
      </c>
      <c r="E19" s="35">
        <v>4</v>
      </c>
      <c r="F19" s="38">
        <v>171800</v>
      </c>
      <c r="G19" s="43">
        <v>100000</v>
      </c>
      <c r="H19" s="47">
        <f>F19-G19</f>
        <v>71800</v>
      </c>
      <c r="I19" s="38">
        <v>100000</v>
      </c>
      <c r="J19" s="28">
        <f>G19-I19</f>
        <v>0</v>
      </c>
    </row>
    <row r="20" spans="1:10" x14ac:dyDescent="0.3">
      <c r="A20" t="s">
        <v>15</v>
      </c>
      <c r="B20" s="27" t="s">
        <v>97</v>
      </c>
      <c r="C20" s="27" t="s">
        <v>66</v>
      </c>
      <c r="D20" s="30">
        <v>1</v>
      </c>
      <c r="E20" s="34">
        <v>1</v>
      </c>
      <c r="F20" s="38">
        <v>40000</v>
      </c>
      <c r="G20" s="43">
        <v>40000</v>
      </c>
      <c r="H20" s="48">
        <v>0</v>
      </c>
      <c r="I20" s="38">
        <v>40000</v>
      </c>
      <c r="J20" s="28">
        <f t="shared" ref="J20:J25" si="2">G20-I20</f>
        <v>0</v>
      </c>
    </row>
    <row r="21" spans="1:10" x14ac:dyDescent="0.3">
      <c r="A21" t="s">
        <v>16</v>
      </c>
      <c r="B21" s="27" t="s">
        <v>98</v>
      </c>
      <c r="C21" s="27" t="s">
        <v>67</v>
      </c>
      <c r="D21" s="30">
        <v>1</v>
      </c>
      <c r="E21" s="34">
        <v>1</v>
      </c>
      <c r="F21" s="38">
        <v>80000</v>
      </c>
      <c r="G21" s="43">
        <v>80000</v>
      </c>
      <c r="H21" s="48">
        <v>0</v>
      </c>
      <c r="I21" s="38">
        <v>80000</v>
      </c>
      <c r="J21" s="28">
        <f t="shared" si="2"/>
        <v>0</v>
      </c>
    </row>
    <row r="22" spans="1:10" x14ac:dyDescent="0.3">
      <c r="A22" t="s">
        <v>17</v>
      </c>
      <c r="B22" s="27" t="s">
        <v>99</v>
      </c>
      <c r="C22" s="27" t="s">
        <v>68</v>
      </c>
      <c r="D22" s="30">
        <f>'HR-24'!C22+'24a'!C6</f>
        <v>10</v>
      </c>
      <c r="E22" s="34">
        <f>'HR-24'!D22+'24a'!D6</f>
        <v>8</v>
      </c>
      <c r="F22" s="38">
        <f>'HR-24'!E22+'24a'!E6</f>
        <v>29353.8</v>
      </c>
      <c r="G22" s="43">
        <f>'HR-24'!F22+'24a'!F6</f>
        <v>14478.8</v>
      </c>
      <c r="H22" s="47">
        <f>F22-G22</f>
        <v>14875</v>
      </c>
      <c r="I22" s="38">
        <v>20000</v>
      </c>
      <c r="J22" s="51">
        <f t="shared" si="2"/>
        <v>-5521.2000000000007</v>
      </c>
    </row>
    <row r="23" spans="1:10" x14ac:dyDescent="0.3">
      <c r="A23" t="s">
        <v>18</v>
      </c>
      <c r="B23" s="27" t="s">
        <v>100</v>
      </c>
      <c r="C23" s="27" t="s">
        <v>69</v>
      </c>
      <c r="D23" s="30">
        <v>1</v>
      </c>
      <c r="E23" s="34">
        <v>1</v>
      </c>
      <c r="F23" s="38">
        <v>25000</v>
      </c>
      <c r="G23" s="43">
        <v>25000</v>
      </c>
      <c r="H23" s="48">
        <v>0</v>
      </c>
      <c r="I23" s="38">
        <v>25000</v>
      </c>
      <c r="J23" s="28">
        <f t="shared" si="2"/>
        <v>0</v>
      </c>
    </row>
    <row r="24" spans="1:10" x14ac:dyDescent="0.3">
      <c r="A24" t="s">
        <v>19</v>
      </c>
      <c r="B24" s="27" t="s">
        <v>101</v>
      </c>
      <c r="C24" s="27" t="s">
        <v>70</v>
      </c>
      <c r="D24" s="30">
        <v>8</v>
      </c>
      <c r="E24" s="34">
        <v>8</v>
      </c>
      <c r="F24" s="38">
        <v>179000</v>
      </c>
      <c r="G24" s="43">
        <v>165000</v>
      </c>
      <c r="H24" s="48">
        <f>F24-G24</f>
        <v>14000</v>
      </c>
      <c r="I24" s="38">
        <v>165000</v>
      </c>
      <c r="J24" s="28">
        <f t="shared" si="2"/>
        <v>0</v>
      </c>
    </row>
    <row r="25" spans="1:10" x14ac:dyDescent="0.3">
      <c r="A25" t="s">
        <v>20</v>
      </c>
      <c r="B25" s="27" t="s">
        <v>102</v>
      </c>
      <c r="C25" s="27" t="s">
        <v>71</v>
      </c>
      <c r="D25" s="30">
        <v>4</v>
      </c>
      <c r="E25" s="34">
        <v>4</v>
      </c>
      <c r="F25" s="38">
        <v>12500</v>
      </c>
      <c r="G25" s="43">
        <v>12500</v>
      </c>
      <c r="H25" s="48">
        <v>0</v>
      </c>
      <c r="I25" s="38">
        <v>12500</v>
      </c>
      <c r="J25" s="28">
        <f t="shared" si="2"/>
        <v>0</v>
      </c>
    </row>
    <row r="26" spans="1:10" x14ac:dyDescent="0.3">
      <c r="B26" s="27"/>
      <c r="C26" s="27"/>
      <c r="D26" s="32"/>
      <c r="E26" s="36"/>
      <c r="F26" s="40"/>
      <c r="G26" s="36"/>
      <c r="H26" s="32"/>
      <c r="I26" s="40"/>
      <c r="J26" s="26"/>
    </row>
    <row r="27" spans="1:10" x14ac:dyDescent="0.3">
      <c r="B27" s="27"/>
      <c r="C27" s="27"/>
      <c r="D27" s="32"/>
      <c r="E27" s="36"/>
      <c r="F27" s="40"/>
      <c r="G27" s="36"/>
      <c r="H27" s="32"/>
      <c r="I27" s="40"/>
      <c r="J27" s="26"/>
    </row>
    <row r="28" spans="1:10" ht="21" customHeight="1" x14ac:dyDescent="0.3">
      <c r="B28" s="27"/>
      <c r="C28" s="27"/>
      <c r="D28" s="49" t="s">
        <v>72</v>
      </c>
      <c r="E28" s="45" t="s">
        <v>73</v>
      </c>
      <c r="F28" s="41" t="s">
        <v>74</v>
      </c>
      <c r="G28" s="45" t="s">
        <v>75</v>
      </c>
      <c r="H28" s="49" t="s">
        <v>76</v>
      </c>
      <c r="I28" s="41" t="s">
        <v>77</v>
      </c>
      <c r="J28" s="25" t="s">
        <v>78</v>
      </c>
    </row>
    <row r="29" spans="1:10" x14ac:dyDescent="0.3">
      <c r="A29" t="s">
        <v>43</v>
      </c>
      <c r="B29" s="27" t="s">
        <v>43</v>
      </c>
      <c r="C29" s="27"/>
      <c r="D29" s="33">
        <f t="shared" ref="D29:J29" si="3">SUM(D2:D25)</f>
        <v>257</v>
      </c>
      <c r="E29" s="37">
        <f t="shared" si="3"/>
        <v>268</v>
      </c>
      <c r="F29" s="42">
        <f t="shared" si="3"/>
        <v>3019635.1949999998</v>
      </c>
      <c r="G29" s="46">
        <f t="shared" si="3"/>
        <v>2159591.2199999997</v>
      </c>
      <c r="H29" s="50">
        <f t="shared" si="3"/>
        <v>837043.97500000009</v>
      </c>
      <c r="I29" s="38">
        <f t="shared" si="3"/>
        <v>2250000</v>
      </c>
      <c r="J29" s="52">
        <f t="shared" si="3"/>
        <v>-90408.78</v>
      </c>
    </row>
    <row r="30" spans="1:10" x14ac:dyDescent="0.3">
      <c r="I30" s="2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D638F-FAEB-4AA3-B06E-8424E6927C00}">
  <dimension ref="A1:I33"/>
  <sheetViews>
    <sheetView workbookViewId="0">
      <selection activeCell="I33" sqref="I33"/>
    </sheetView>
  </sheetViews>
  <sheetFormatPr defaultRowHeight="14.4" x14ac:dyDescent="0.3"/>
  <cols>
    <col min="2" max="2" width="29.6640625" customWidth="1"/>
    <col min="3" max="3" width="10.88671875" customWidth="1"/>
    <col min="4" max="4" width="14.5546875" customWidth="1"/>
    <col min="5" max="5" width="16.6640625" customWidth="1"/>
    <col min="6" max="6" width="14.33203125" customWidth="1"/>
    <col min="7" max="7" width="15" customWidth="1"/>
    <col min="8" max="8" width="14.109375" customWidth="1"/>
    <col min="9" max="9" width="16.6640625" customWidth="1"/>
  </cols>
  <sheetData>
    <row r="1" spans="1:9" ht="28.8" x14ac:dyDescent="0.3">
      <c r="B1" s="7" t="s">
        <v>81</v>
      </c>
      <c r="C1" s="5" t="s">
        <v>41</v>
      </c>
      <c r="D1" s="5" t="s">
        <v>44</v>
      </c>
      <c r="E1" s="4" t="s">
        <v>42</v>
      </c>
      <c r="F1" s="4" t="s">
        <v>47</v>
      </c>
      <c r="G1" s="4" t="s">
        <v>48</v>
      </c>
      <c r="H1" s="4" t="s">
        <v>45</v>
      </c>
      <c r="I1" s="4" t="s">
        <v>46</v>
      </c>
    </row>
    <row r="2" spans="1:9" x14ac:dyDescent="0.3">
      <c r="A2" s="12" t="s">
        <v>79</v>
      </c>
      <c r="B2" s="12" t="s">
        <v>21</v>
      </c>
      <c r="C2" s="3">
        <f>'HR-24'!C2+'24a'!C2</f>
        <v>15</v>
      </c>
      <c r="D2" s="3">
        <f>'HR-24'!D2+'24a'!D2</f>
        <v>10</v>
      </c>
      <c r="E2" s="1">
        <f>'HR-24'!E2+'24a'!E2</f>
        <v>49701.714999999997</v>
      </c>
      <c r="F2" s="1">
        <f>'HR-24'!F2+'24a'!F2</f>
        <v>34689.17</v>
      </c>
      <c r="G2" s="1">
        <f>'HR-24'!G2+'24a'!G2</f>
        <v>15012.544999999998</v>
      </c>
      <c r="H2" s="1">
        <v>75000</v>
      </c>
      <c r="I2" s="19">
        <f>F2-H2</f>
        <v>-40310.83</v>
      </c>
    </row>
    <row r="3" spans="1:9" x14ac:dyDescent="0.3">
      <c r="A3" t="s">
        <v>1</v>
      </c>
      <c r="B3" t="s">
        <v>22</v>
      </c>
      <c r="C3" s="3">
        <v>10</v>
      </c>
      <c r="D3" s="3">
        <v>7</v>
      </c>
      <c r="E3" s="1">
        <v>25143.64</v>
      </c>
      <c r="F3" s="1">
        <v>10000</v>
      </c>
      <c r="G3" s="6">
        <f t="shared" ref="G3:G8" si="0">E3-F3</f>
        <v>15143.64</v>
      </c>
      <c r="H3" s="1">
        <v>10000</v>
      </c>
      <c r="I3" s="21">
        <f t="shared" ref="I3:I8" si="1">F3-H3</f>
        <v>0</v>
      </c>
    </row>
    <row r="4" spans="1:9" x14ac:dyDescent="0.3">
      <c r="A4" t="s">
        <v>2</v>
      </c>
      <c r="B4" t="s">
        <v>23</v>
      </c>
      <c r="C4" s="3">
        <v>12</v>
      </c>
      <c r="D4" s="3">
        <v>11</v>
      </c>
      <c r="E4" s="1">
        <v>107979.25</v>
      </c>
      <c r="F4" s="1">
        <v>75000</v>
      </c>
      <c r="G4" s="6">
        <f t="shared" si="0"/>
        <v>32979.25</v>
      </c>
      <c r="H4" s="1">
        <v>75000</v>
      </c>
      <c r="I4" s="21">
        <f t="shared" si="1"/>
        <v>0</v>
      </c>
    </row>
    <row r="5" spans="1:9" x14ac:dyDescent="0.3">
      <c r="A5" t="s">
        <v>3</v>
      </c>
      <c r="B5" t="s">
        <v>24</v>
      </c>
      <c r="C5" s="3">
        <v>2</v>
      </c>
      <c r="D5" s="3">
        <v>1</v>
      </c>
      <c r="E5" s="1">
        <v>676251.79</v>
      </c>
      <c r="F5" s="1">
        <v>375000</v>
      </c>
      <c r="G5" s="6">
        <f t="shared" si="0"/>
        <v>301251.79000000004</v>
      </c>
      <c r="H5" s="1">
        <v>375000</v>
      </c>
      <c r="I5" s="21">
        <f t="shared" si="1"/>
        <v>0</v>
      </c>
    </row>
    <row r="6" spans="1:9" x14ac:dyDescent="0.3">
      <c r="A6" s="13" t="s">
        <v>4</v>
      </c>
      <c r="B6" s="13" t="s">
        <v>25</v>
      </c>
      <c r="C6" s="3">
        <v>17</v>
      </c>
      <c r="D6" s="14">
        <v>15</v>
      </c>
      <c r="E6" s="15">
        <v>32925</v>
      </c>
      <c r="F6" s="15">
        <v>29976.25</v>
      </c>
      <c r="G6" s="6">
        <f t="shared" si="0"/>
        <v>2948.75</v>
      </c>
      <c r="H6" s="1">
        <v>40000</v>
      </c>
      <c r="I6" s="19">
        <f t="shared" si="1"/>
        <v>-10023.75</v>
      </c>
    </row>
    <row r="7" spans="1:9" x14ac:dyDescent="0.3">
      <c r="A7" t="s">
        <v>5</v>
      </c>
      <c r="B7" t="s">
        <v>26</v>
      </c>
      <c r="C7" s="3">
        <v>11</v>
      </c>
      <c r="D7" s="3">
        <v>65</v>
      </c>
      <c r="E7" s="1">
        <v>79500</v>
      </c>
      <c r="F7" s="1">
        <v>59675</v>
      </c>
      <c r="G7" s="6">
        <f t="shared" si="0"/>
        <v>19825</v>
      </c>
      <c r="H7" s="1">
        <v>60000</v>
      </c>
      <c r="I7" s="19">
        <f t="shared" si="1"/>
        <v>-325</v>
      </c>
    </row>
    <row r="8" spans="1:9" x14ac:dyDescent="0.3">
      <c r="A8" t="s">
        <v>6</v>
      </c>
      <c r="B8" t="s">
        <v>27</v>
      </c>
      <c r="C8" s="3">
        <v>13</v>
      </c>
      <c r="D8" s="3">
        <v>13</v>
      </c>
      <c r="E8" s="1">
        <v>370970</v>
      </c>
      <c r="F8" s="1">
        <v>350000</v>
      </c>
      <c r="G8" s="6">
        <f t="shared" si="0"/>
        <v>20970</v>
      </c>
      <c r="H8" s="1">
        <v>350000</v>
      </c>
      <c r="I8" s="21">
        <f t="shared" si="1"/>
        <v>0</v>
      </c>
    </row>
    <row r="9" spans="1:9" x14ac:dyDescent="0.3">
      <c r="C9" s="3"/>
      <c r="D9" s="3"/>
      <c r="E9" s="1"/>
      <c r="F9" s="1"/>
      <c r="G9" s="6"/>
      <c r="H9" s="1"/>
      <c r="I9" s="12"/>
    </row>
    <row r="10" spans="1:9" x14ac:dyDescent="0.3">
      <c r="A10" t="s">
        <v>7</v>
      </c>
      <c r="B10" t="s">
        <v>28</v>
      </c>
      <c r="C10" s="3">
        <v>10</v>
      </c>
      <c r="D10" s="3">
        <v>8</v>
      </c>
      <c r="E10" s="1">
        <v>97932</v>
      </c>
      <c r="F10" s="1">
        <v>74932</v>
      </c>
      <c r="G10" s="6">
        <v>0</v>
      </c>
      <c r="H10" s="1">
        <v>80000</v>
      </c>
      <c r="I10" s="19">
        <f>F10-H10</f>
        <v>-5068</v>
      </c>
    </row>
    <row r="11" spans="1:9" x14ac:dyDescent="0.3">
      <c r="A11" t="s">
        <v>8</v>
      </c>
      <c r="B11" t="s">
        <v>29</v>
      </c>
      <c r="C11" s="3">
        <v>34</v>
      </c>
      <c r="D11" s="3">
        <v>31</v>
      </c>
      <c r="E11" s="1">
        <v>66519</v>
      </c>
      <c r="F11" s="1">
        <v>59995</v>
      </c>
      <c r="G11" s="6">
        <f>E11-F11</f>
        <v>6524</v>
      </c>
      <c r="H11" s="1">
        <v>60000</v>
      </c>
      <c r="I11" s="19">
        <f>F11-H11</f>
        <v>-5</v>
      </c>
    </row>
    <row r="12" spans="1:9" x14ac:dyDescent="0.3">
      <c r="A12" s="12" t="s">
        <v>80</v>
      </c>
      <c r="B12" s="13" t="s">
        <v>30</v>
      </c>
      <c r="C12" s="14">
        <f>'HR-24'!C12+'24a'!C4</f>
        <v>34</v>
      </c>
      <c r="D12" s="14">
        <f>'HR-24'!D12+'24a'!D4</f>
        <v>27</v>
      </c>
      <c r="E12" s="1">
        <f>'HR-24'!E12+'24a'!E4</f>
        <v>260745</v>
      </c>
      <c r="F12" s="1">
        <f>'HR-24'!F12+'24a'!F4</f>
        <v>220845</v>
      </c>
      <c r="G12" s="6">
        <f>E12-F12</f>
        <v>39900</v>
      </c>
      <c r="H12" s="1">
        <v>250000</v>
      </c>
      <c r="I12" s="19">
        <f>F12-H12</f>
        <v>-29155</v>
      </c>
    </row>
    <row r="13" spans="1:9" x14ac:dyDescent="0.3">
      <c r="A13" s="13" t="s">
        <v>10</v>
      </c>
      <c r="B13" s="13" t="s">
        <v>31</v>
      </c>
      <c r="C13" s="14">
        <v>12</v>
      </c>
      <c r="D13" s="14">
        <v>5</v>
      </c>
      <c r="E13" s="1">
        <v>28498</v>
      </c>
      <c r="F13" s="1">
        <v>12500</v>
      </c>
      <c r="G13" s="1">
        <f>E13-F13</f>
        <v>15998</v>
      </c>
      <c r="H13" s="1">
        <v>12500</v>
      </c>
      <c r="I13" s="21">
        <f>F13-H13</f>
        <v>0</v>
      </c>
    </row>
    <row r="14" spans="1:9" x14ac:dyDescent="0.3">
      <c r="A14" s="13"/>
      <c r="C14" s="3"/>
      <c r="D14" s="3"/>
      <c r="E14" s="1"/>
      <c r="F14" s="1"/>
      <c r="G14" s="6"/>
      <c r="H14" s="1"/>
      <c r="I14" s="12"/>
    </row>
    <row r="15" spans="1:9" x14ac:dyDescent="0.3">
      <c r="A15" s="13" t="s">
        <v>11</v>
      </c>
      <c r="B15" s="13" t="s">
        <v>32</v>
      </c>
      <c r="C15" s="14">
        <v>26</v>
      </c>
      <c r="D15" s="14">
        <v>23</v>
      </c>
      <c r="E15" s="1">
        <v>239183</v>
      </c>
      <c r="F15" s="1">
        <v>150000</v>
      </c>
      <c r="G15" s="1">
        <f>E15-F15</f>
        <v>89183</v>
      </c>
      <c r="H15" s="1">
        <v>150000</v>
      </c>
      <c r="I15" s="21">
        <f>F15-H15</f>
        <v>0</v>
      </c>
    </row>
    <row r="16" spans="1:9" x14ac:dyDescent="0.3">
      <c r="A16" s="13" t="s">
        <v>12</v>
      </c>
      <c r="B16" s="13" t="s">
        <v>33</v>
      </c>
      <c r="C16" s="14">
        <v>18</v>
      </c>
      <c r="D16" s="14">
        <v>16</v>
      </c>
      <c r="E16" s="1">
        <v>315833</v>
      </c>
      <c r="F16" s="1">
        <v>200000</v>
      </c>
      <c r="G16" s="1">
        <f>E16-F16</f>
        <v>115833</v>
      </c>
      <c r="H16" s="1">
        <v>200000</v>
      </c>
      <c r="I16" s="21">
        <f>F16-H16</f>
        <v>0</v>
      </c>
    </row>
    <row r="17" spans="1:9" x14ac:dyDescent="0.3">
      <c r="A17" s="13" t="s">
        <v>13</v>
      </c>
      <c r="B17" s="13" t="s">
        <v>34</v>
      </c>
      <c r="C17" s="14">
        <v>12</v>
      </c>
      <c r="D17" s="14">
        <v>9</v>
      </c>
      <c r="E17" s="1">
        <v>130800</v>
      </c>
      <c r="F17" s="1">
        <v>70000</v>
      </c>
      <c r="G17" s="1">
        <f>E17-F17</f>
        <v>60800</v>
      </c>
      <c r="H17" s="1">
        <v>70000</v>
      </c>
      <c r="I17" s="21">
        <f>F17-H17</f>
        <v>0</v>
      </c>
    </row>
    <row r="18" spans="1:9" x14ac:dyDescent="0.3">
      <c r="C18" s="3"/>
      <c r="D18" s="3"/>
      <c r="E18" s="1"/>
      <c r="F18" s="1"/>
      <c r="G18" s="6"/>
      <c r="H18" s="1"/>
      <c r="I18" s="12"/>
    </row>
    <row r="19" spans="1:9" x14ac:dyDescent="0.3">
      <c r="A19" s="13" t="s">
        <v>14</v>
      </c>
      <c r="B19" s="13" t="s">
        <v>35</v>
      </c>
      <c r="C19" s="3">
        <v>6</v>
      </c>
      <c r="D19" s="14">
        <v>4</v>
      </c>
      <c r="E19" s="1">
        <v>171800</v>
      </c>
      <c r="F19" s="1">
        <v>100000</v>
      </c>
      <c r="G19" s="1">
        <f>E19-F19</f>
        <v>71800</v>
      </c>
      <c r="H19" s="1">
        <v>100000</v>
      </c>
      <c r="I19" s="21">
        <f>F19-H19</f>
        <v>0</v>
      </c>
    </row>
    <row r="20" spans="1:9" x14ac:dyDescent="0.3">
      <c r="A20" t="s">
        <v>15</v>
      </c>
      <c r="B20" t="s">
        <v>36</v>
      </c>
      <c r="C20" s="3">
        <v>1</v>
      </c>
      <c r="D20" s="3">
        <v>1</v>
      </c>
      <c r="E20" s="1">
        <v>40000</v>
      </c>
      <c r="F20" s="1">
        <v>40000</v>
      </c>
      <c r="G20" s="6">
        <v>0</v>
      </c>
      <c r="H20" s="1">
        <v>40000</v>
      </c>
      <c r="I20" s="21">
        <f t="shared" ref="I20:I25" si="2">F20-H20</f>
        <v>0</v>
      </c>
    </row>
    <row r="21" spans="1:9" x14ac:dyDescent="0.3">
      <c r="A21" t="s">
        <v>16</v>
      </c>
      <c r="B21" t="s">
        <v>37</v>
      </c>
      <c r="C21" s="3">
        <v>1</v>
      </c>
      <c r="D21" s="3">
        <v>1</v>
      </c>
      <c r="E21" s="1">
        <v>80000</v>
      </c>
      <c r="F21" s="1">
        <v>80000</v>
      </c>
      <c r="G21" s="6">
        <v>0</v>
      </c>
      <c r="H21" s="1">
        <v>80000</v>
      </c>
      <c r="I21" s="21">
        <f t="shared" si="2"/>
        <v>0</v>
      </c>
    </row>
    <row r="22" spans="1:9" x14ac:dyDescent="0.3">
      <c r="A22" t="s">
        <v>17</v>
      </c>
      <c r="B22" t="s">
        <v>38</v>
      </c>
      <c r="C22" s="3">
        <f>'HR-24'!C22+'24a'!C6</f>
        <v>10</v>
      </c>
      <c r="D22" s="3">
        <f>'HR-24'!D22+'24a'!D6</f>
        <v>8</v>
      </c>
      <c r="E22" s="1">
        <f>'HR-24'!E22+'24a'!E6</f>
        <v>29353.8</v>
      </c>
      <c r="F22" s="1">
        <f>'HR-24'!F22+'24a'!F6</f>
        <v>14478.8</v>
      </c>
      <c r="G22" s="1">
        <f>E22-F22</f>
        <v>14875</v>
      </c>
      <c r="H22" s="1">
        <v>20000</v>
      </c>
      <c r="I22" s="19">
        <f t="shared" si="2"/>
        <v>-5521.2000000000007</v>
      </c>
    </row>
    <row r="23" spans="1:9" x14ac:dyDescent="0.3">
      <c r="A23" t="s">
        <v>18</v>
      </c>
      <c r="B23" t="s">
        <v>39</v>
      </c>
      <c r="C23" s="3">
        <v>1</v>
      </c>
      <c r="D23" s="3">
        <v>1</v>
      </c>
      <c r="E23" s="1">
        <v>25000</v>
      </c>
      <c r="F23" s="1">
        <v>25000</v>
      </c>
      <c r="G23" s="6">
        <v>0</v>
      </c>
      <c r="H23" s="1">
        <v>25000</v>
      </c>
      <c r="I23" s="21">
        <f t="shared" si="2"/>
        <v>0</v>
      </c>
    </row>
    <row r="24" spans="1:9" x14ac:dyDescent="0.3">
      <c r="A24" t="s">
        <v>19</v>
      </c>
      <c r="B24" t="s">
        <v>40</v>
      </c>
      <c r="C24" s="3">
        <v>8</v>
      </c>
      <c r="D24" s="3">
        <v>8</v>
      </c>
      <c r="E24" s="1">
        <v>179000</v>
      </c>
      <c r="F24" s="1">
        <v>165000</v>
      </c>
      <c r="G24" s="6">
        <f>E24-F24</f>
        <v>14000</v>
      </c>
      <c r="H24" s="1">
        <v>165000</v>
      </c>
      <c r="I24" s="21">
        <f t="shared" si="2"/>
        <v>0</v>
      </c>
    </row>
    <row r="25" spans="1:9" x14ac:dyDescent="0.3">
      <c r="A25" t="s">
        <v>20</v>
      </c>
      <c r="B25" t="s">
        <v>50</v>
      </c>
      <c r="C25" s="3">
        <v>4</v>
      </c>
      <c r="D25" s="3">
        <v>4</v>
      </c>
      <c r="E25" s="1">
        <v>12500</v>
      </c>
      <c r="F25" s="1">
        <v>12500</v>
      </c>
      <c r="G25" s="6">
        <v>0</v>
      </c>
      <c r="H25" s="1">
        <v>12500</v>
      </c>
      <c r="I25" s="21">
        <f t="shared" si="2"/>
        <v>0</v>
      </c>
    </row>
    <row r="26" spans="1:9" x14ac:dyDescent="0.3">
      <c r="I26" s="12"/>
    </row>
    <row r="27" spans="1:9" x14ac:dyDescent="0.3">
      <c r="I27" s="12"/>
    </row>
    <row r="28" spans="1:9" ht="28.8" x14ac:dyDescent="0.3">
      <c r="C28" s="5" t="s">
        <v>41</v>
      </c>
      <c r="D28" s="5" t="s">
        <v>44</v>
      </c>
      <c r="E28" s="4" t="s">
        <v>42</v>
      </c>
      <c r="F28" s="4" t="s">
        <v>47</v>
      </c>
      <c r="G28" s="4" t="s">
        <v>48</v>
      </c>
      <c r="H28" s="4" t="s">
        <v>45</v>
      </c>
      <c r="I28" s="22" t="s">
        <v>46</v>
      </c>
    </row>
    <row r="29" spans="1:9" x14ac:dyDescent="0.3">
      <c r="A29" t="s">
        <v>43</v>
      </c>
      <c r="C29" s="10">
        <f t="shared" ref="C29:I29" si="3">SUM(C2:C25)</f>
        <v>257</v>
      </c>
      <c r="D29" s="10">
        <f t="shared" si="3"/>
        <v>268</v>
      </c>
      <c r="E29" s="2">
        <f t="shared" si="3"/>
        <v>3019635.1949999998</v>
      </c>
      <c r="F29" s="2">
        <f t="shared" si="3"/>
        <v>2159591.2199999997</v>
      </c>
      <c r="G29" s="2">
        <f t="shared" si="3"/>
        <v>837043.97500000009</v>
      </c>
      <c r="H29" s="1">
        <f t="shared" si="3"/>
        <v>2250000</v>
      </c>
      <c r="I29" s="23">
        <f t="shared" si="3"/>
        <v>-90408.78</v>
      </c>
    </row>
    <row r="31" spans="1:9" x14ac:dyDescent="0.3">
      <c r="I31" s="24">
        <v>168334.07</v>
      </c>
    </row>
    <row r="33" spans="9:9" x14ac:dyDescent="0.3">
      <c r="I33" s="20">
        <f>I29-I31</f>
        <v>-258742.85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HR-24</vt:lpstr>
      <vt:lpstr>EN-24</vt:lpstr>
      <vt:lpstr>24a</vt:lpstr>
      <vt:lpstr>HR-24a</vt:lpstr>
      <vt:lpstr>EN-24a</vt:lpstr>
      <vt:lpstr>TEMP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 David Matthew</dc:creator>
  <cp:lastModifiedBy>Smith David Matthew</cp:lastModifiedBy>
  <dcterms:created xsi:type="dcterms:W3CDTF">2024-03-17T18:42:10Z</dcterms:created>
  <dcterms:modified xsi:type="dcterms:W3CDTF">2025-06-21T13:21:54Z</dcterms:modified>
</cp:coreProperties>
</file>