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matez\Desktop\irb novo\plan\plan 2025\rebalans plana 2025\rebalans 2025 12\"/>
    </mc:Choice>
  </mc:AlternateContent>
  <xr:revisionPtr revIDLastSave="0" documentId="13_ncr:1_{469C3C32-CC6C-4AC6-A050-E832F9C42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RB fin. plan - posebni dio" sheetId="1" r:id="rId1"/>
  </sheets>
  <definedNames>
    <definedName name="_xlnm.Print_Area" localSheetId="0">'IRB fin. plan - posebni dio'!$A$3:$I$63</definedName>
    <definedName name="_xlnm.Print_Titles" localSheetId="0">'IRB fin. plan - posebni dio'!$5:$5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1" i="1" l="1"/>
  <c r="H60" i="1"/>
  <c r="H57" i="1"/>
  <c r="H56" i="1"/>
  <c r="H53" i="1"/>
  <c r="H52" i="1"/>
  <c r="H51" i="1"/>
  <c r="H49" i="1"/>
  <c r="H48" i="1"/>
  <c r="H47" i="1"/>
  <c r="H46" i="1"/>
  <c r="H44" i="1"/>
  <c r="H43" i="1"/>
  <c r="H40" i="1"/>
  <c r="H39" i="1"/>
  <c r="H38" i="1"/>
  <c r="H37" i="1"/>
  <c r="H36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19" i="1"/>
  <c r="H18" i="1"/>
  <c r="H17" i="1"/>
  <c r="H16" i="1"/>
  <c r="H15" i="1"/>
  <c r="H12" i="1"/>
  <c r="H11" i="1"/>
  <c r="H10" i="1"/>
  <c r="H9" i="1"/>
  <c r="H8" i="1"/>
  <c r="H7" i="1"/>
  <c r="G63" i="1"/>
  <c r="G20" i="1" l="1"/>
  <c r="G28" i="1"/>
  <c r="G35" i="1"/>
  <c r="F59" i="1"/>
  <c r="F55" i="1"/>
  <c r="F50" i="1"/>
  <c r="F45" i="1"/>
  <c r="F42" i="1"/>
  <c r="F35" i="1"/>
  <c r="F28" i="1"/>
  <c r="F20" i="1"/>
  <c r="F14" i="1"/>
  <c r="F6" i="1"/>
  <c r="F63" i="1" s="1"/>
  <c r="I45" i="1"/>
  <c r="H45" i="1"/>
  <c r="G45" i="1"/>
  <c r="I42" i="1"/>
  <c r="I35" i="1"/>
  <c r="I28" i="1"/>
  <c r="I20" i="1"/>
  <c r="I14" i="1"/>
  <c r="I6" i="1"/>
  <c r="I41" i="1" l="1"/>
  <c r="I50" i="1"/>
  <c r="H50" i="1"/>
  <c r="G50" i="1"/>
  <c r="H42" i="1"/>
  <c r="G42" i="1"/>
  <c r="I59" i="1"/>
  <c r="H59" i="1"/>
  <c r="G59" i="1"/>
  <c r="I55" i="1"/>
  <c r="H55" i="1"/>
  <c r="G55" i="1"/>
  <c r="H35" i="1"/>
  <c r="H28" i="1"/>
  <c r="H20" i="1"/>
  <c r="H14" i="1"/>
  <c r="G14" i="1"/>
  <c r="G6" i="1"/>
  <c r="H6" i="1"/>
  <c r="I54" i="1" l="1"/>
  <c r="I63" i="1"/>
  <c r="H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Matezović Hrvoje</author>
  </authors>
  <commentList>
    <comment ref="C5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bespovratna sredstva</t>
        </r>
      </text>
    </comment>
  </commentList>
</comments>
</file>

<file path=xl/sharedStrings.xml><?xml version="1.0" encoding="utf-8"?>
<sst xmlns="http://schemas.openxmlformats.org/spreadsheetml/2006/main" count="72" uniqueCount="40">
  <si>
    <t>RKP 3041</t>
  </si>
  <si>
    <t>AKTIVNOST</t>
  </si>
  <si>
    <t>NAZIV AKTIVNOSTI</t>
  </si>
  <si>
    <t>IZVOR</t>
  </si>
  <si>
    <t>OPIS IZVORA</t>
  </si>
  <si>
    <t>SKUPINA RASHODA / IZDATAKA</t>
  </si>
  <si>
    <t>A622150</t>
  </si>
  <si>
    <t xml:space="preserve">PROGRAMSKO FINANCIRANJE JAVNIH INSTITUTA </t>
  </si>
  <si>
    <t>Opći prihodi i primici</t>
  </si>
  <si>
    <t>31</t>
  </si>
  <si>
    <t>32</t>
  </si>
  <si>
    <t>34</t>
  </si>
  <si>
    <t>37</t>
  </si>
  <si>
    <t>42</t>
  </si>
  <si>
    <t>45</t>
  </si>
  <si>
    <t>A622151</t>
  </si>
  <si>
    <t>PROGRAMSKO FINANCIRANJE JAVNIH INSTITUTA – IZ EVIDENCIJSKIH PRIHODA    </t>
  </si>
  <si>
    <t>Vlastiti prihodi</t>
  </si>
  <si>
    <t>Pomoći EU</t>
  </si>
  <si>
    <t>36</t>
  </si>
  <si>
    <t>38</t>
  </si>
  <si>
    <t>Ostale pomoći</t>
  </si>
  <si>
    <t>Donacije</t>
  </si>
  <si>
    <t>A622152</t>
  </si>
  <si>
    <t>PROGRAMSKO FINANCIRANJE JAVNIH INSTITUTA  - IZ STRUKTURNIH I INVESTICIJSKIH FONDOVA EU</t>
  </si>
  <si>
    <t>Sredstva učešća za pomoći</t>
  </si>
  <si>
    <t>Europski fond za regionalni razvoj (ERDF)</t>
  </si>
  <si>
    <t>Mehanizam za oporavak i otpornost</t>
  </si>
  <si>
    <t>K622139</t>
  </si>
  <si>
    <t>OBNOVA ZGRADA OŠTEĆENIH U POTRESU S ENERGETSKOM OBNOVOM - NPOO (C6.1.R1-I2) ZAJAM</t>
  </si>
  <si>
    <t>Namjenski primitak - NPOO</t>
  </si>
  <si>
    <t>K622144</t>
  </si>
  <si>
    <t>OBNOVA INFRASTRUKTURE U PODRUČJU OBRAZOVANJA OŠTEĆENE POTRESOM FSEU.2022.MZO</t>
  </si>
  <si>
    <t>UKUPNO</t>
  </si>
  <si>
    <t>INSTITUT RUĐER BOŠKOVIĆ</t>
  </si>
  <si>
    <t>PRIVITAK 1B - POSEBNI DIO 2. REBALANSA FINANCIJSKOG PLANA ZA 2025</t>
  </si>
  <si>
    <t>IZVORNI PLAN 
2025.</t>
  </si>
  <si>
    <t>1. REBALANS 2025.</t>
  </si>
  <si>
    <t>Povećanje iznos u plusu /
smanjenje iznos u minusu</t>
  </si>
  <si>
    <t>2. REBALANS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</si>
</sst>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2" fillId="0" borderId="7" xfId="0" applyFont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3" fontId="0" fillId="0" borderId="0" xfId="1" applyNumberFormat="1" applyFont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49" fontId="2" fillId="2" borderId="5" xfId="0" applyNumberFormat="1" applyFont="1" applyFill="1" applyBorder="1" applyAlignment="1"/>
    <xf numFmtId="3" fontId="2" fillId="2" borderId="5" xfId="1" applyNumberFormat="1" applyFont="1" applyFill="1" applyBorder="1" applyAlignment="1"/>
    <xf numFmtId="3" fontId="2" fillId="2" borderId="6" xfId="1" applyNumberFormat="1" applyFont="1" applyFill="1" applyBorder="1" applyAlignment="1"/>
    <xf numFmtId="0" fontId="0" fillId="0" borderId="4" xfId="0" applyBorder="1" applyAlignment="1"/>
    <xf numFmtId="0" fontId="0" fillId="0" borderId="5" xfId="0" applyBorder="1" applyAlignment="1"/>
    <xf numFmtId="49" fontId="0" fillId="0" borderId="5" xfId="1" applyNumberFormat="1" applyFont="1" applyBorder="1" applyAlignment="1"/>
    <xf numFmtId="3" fontId="0" fillId="0" borderId="5" xfId="1" applyNumberFormat="1" applyFont="1" applyBorder="1" applyAlignment="1"/>
    <xf numFmtId="3" fontId="0" fillId="0" borderId="6" xfId="1" applyNumberFormat="1" applyFont="1" applyBorder="1" applyAlignment="1"/>
    <xf numFmtId="0" fontId="2" fillId="0" borderId="7" xfId="0" applyFont="1" applyBorder="1" applyAlignment="1"/>
    <xf numFmtId="49" fontId="2" fillId="0" borderId="7" xfId="0" applyNumberFormat="1" applyFont="1" applyBorder="1" applyAlignment="1"/>
    <xf numFmtId="3" fontId="2" fillId="0" borderId="7" xfId="1" applyNumberFormat="1" applyFont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49" fontId="2" fillId="2" borderId="9" xfId="0" applyNumberFormat="1" applyFont="1" applyFill="1" applyBorder="1" applyAlignment="1"/>
    <xf numFmtId="3" fontId="2" fillId="2" borderId="9" xfId="1" applyNumberFormat="1" applyFont="1" applyFill="1" applyBorder="1" applyAlignment="1"/>
    <xf numFmtId="3" fontId="2" fillId="2" borderId="10" xfId="1" applyNumberFormat="1" applyFont="1" applyFill="1" applyBorder="1" applyAlignment="1"/>
    <xf numFmtId="49" fontId="0" fillId="0" borderId="5" xfId="0" applyNumberFormat="1" applyBorder="1" applyAlignment="1"/>
    <xf numFmtId="0" fontId="0" fillId="0" borderId="11" xfId="0" applyBorder="1" applyAlignment="1"/>
    <xf numFmtId="0" fontId="0" fillId="0" borderId="12" xfId="0" applyBorder="1" applyAlignment="1"/>
    <xf numFmtId="49" fontId="0" fillId="0" borderId="12" xfId="0" applyNumberFormat="1" applyBorder="1" applyAlignment="1"/>
    <xf numFmtId="3" fontId="0" fillId="0" borderId="12" xfId="1" applyNumberFormat="1" applyFont="1" applyBorder="1" applyAlignment="1"/>
    <xf numFmtId="3" fontId="0" fillId="0" borderId="13" xfId="1" applyNumberFormat="1" applyFont="1" applyBorder="1" applyAlignment="1"/>
    <xf numFmtId="0" fontId="0" fillId="0" borderId="14" xfId="0" applyBorder="1" applyAlignment="1"/>
    <xf numFmtId="49" fontId="0" fillId="0" borderId="14" xfId="0" applyNumberFormat="1" applyBorder="1" applyAlignment="1"/>
    <xf numFmtId="3" fontId="0" fillId="0" borderId="14" xfId="1" applyNumberFormat="1" applyFont="1" applyBorder="1" applyAlignment="1"/>
    <xf numFmtId="49" fontId="0" fillId="0" borderId="12" xfId="1" applyNumberFormat="1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49" fontId="2" fillId="0" borderId="16" xfId="0" applyNumberFormat="1" applyFont="1" applyBorder="1" applyAlignment="1"/>
    <xf numFmtId="3" fontId="2" fillId="0" borderId="16" xfId="1" applyNumberFormat="1" applyFont="1" applyBorder="1" applyAlignment="1"/>
    <xf numFmtId="164" fontId="0" fillId="0" borderId="0" xfId="1" applyNumberFormat="1" applyFont="1" applyAlignment="1"/>
    <xf numFmtId="9" fontId="0" fillId="0" borderId="0" xfId="2" applyFont="1" applyAlignment="1"/>
    <xf numFmtId="3" fontId="2" fillId="0" borderId="17" xfId="1" applyNumberFormat="1" applyFont="1" applyBorder="1" applyAlignment="1"/>
    <xf numFmtId="3" fontId="0" fillId="0" borderId="0" xfId="0" applyNumberFormat="1" applyAlignment="1"/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zoomScaleNormal="100" workbookViewId="0">
      <pane ySplit="5" topLeftCell="A45" activePane="bottomLeft" state="frozen"/>
      <selection pane="bottomLeft" activeCell="I57" sqref="I57"/>
    </sheetView>
  </sheetViews>
  <sheetFormatPr defaultColWidth="9.1796875" defaultRowHeight="14.5" x14ac:dyDescent="0.35"/>
  <cols>
    <col min="1" max="1" width="8" style="10" customWidth="1"/>
    <col min="2" max="2" width="28.453125" style="1" customWidth="1"/>
    <col min="3" max="3" width="7.90625" style="10" customWidth="1"/>
    <col min="4" max="4" width="8.453125" style="10" customWidth="1"/>
    <col min="5" max="5" width="10" style="10" customWidth="1"/>
    <col min="6" max="9" width="13.1796875" style="10" customWidth="1"/>
    <col min="10" max="10" width="9.1796875" style="10"/>
    <col min="11" max="11" width="10.1796875" style="10" bestFit="1" customWidth="1"/>
    <col min="12" max="16384" width="9.1796875" style="10"/>
  </cols>
  <sheetData>
    <row r="1" spans="1:11" x14ac:dyDescent="0.35">
      <c r="A1" s="9" t="s">
        <v>34</v>
      </c>
      <c r="C1" s="10" t="s">
        <v>0</v>
      </c>
    </row>
    <row r="2" spans="1:11" x14ac:dyDescent="0.35">
      <c r="A2" s="9"/>
    </row>
    <row r="3" spans="1:11" x14ac:dyDescent="0.35">
      <c r="A3" s="9" t="s">
        <v>35</v>
      </c>
      <c r="E3" s="11"/>
      <c r="F3" s="12"/>
      <c r="G3" s="12"/>
      <c r="H3" s="12"/>
      <c r="I3" s="12"/>
    </row>
    <row r="4" spans="1:11" ht="15" thickBot="1" x14ac:dyDescent="0.4">
      <c r="E4" s="11"/>
      <c r="F4" s="12"/>
      <c r="G4" s="12"/>
      <c r="H4" s="12"/>
      <c r="I4" s="12"/>
    </row>
    <row r="5" spans="1:11" s="1" customFormat="1" ht="72.5" x14ac:dyDescent="0.35">
      <c r="A5" s="49" t="s">
        <v>1</v>
      </c>
      <c r="B5" s="50" t="s">
        <v>2</v>
      </c>
      <c r="C5" s="50" t="s">
        <v>3</v>
      </c>
      <c r="D5" s="50" t="s">
        <v>4</v>
      </c>
      <c r="E5" s="51" t="s">
        <v>5</v>
      </c>
      <c r="F5" s="50" t="s">
        <v>36</v>
      </c>
      <c r="G5" s="50" t="s">
        <v>37</v>
      </c>
      <c r="H5" s="50" t="s">
        <v>38</v>
      </c>
      <c r="I5" s="52" t="s">
        <v>39</v>
      </c>
    </row>
    <row r="6" spans="1:11" ht="29" x14ac:dyDescent="0.35">
      <c r="A6" s="13" t="s">
        <v>6</v>
      </c>
      <c r="B6" s="2" t="s">
        <v>7</v>
      </c>
      <c r="C6" s="14">
        <v>11</v>
      </c>
      <c r="D6" s="14" t="s">
        <v>8</v>
      </c>
      <c r="E6" s="15"/>
      <c r="F6" s="16">
        <f t="shared" ref="F6" si="0">SUM(F7:F12)</f>
        <v>33752894.000000007</v>
      </c>
      <c r="G6" s="16">
        <f t="shared" ref="G6:H6" si="1">SUM(G7:G12)</f>
        <v>33752894.000000007</v>
      </c>
      <c r="H6" s="16">
        <f t="shared" si="1"/>
        <v>3467349.9399999925</v>
      </c>
      <c r="I6" s="17">
        <f>SUM(I7:I12)</f>
        <v>37220243.940000005</v>
      </c>
      <c r="K6" s="48"/>
    </row>
    <row r="7" spans="1:11" x14ac:dyDescent="0.35">
      <c r="A7" s="18"/>
      <c r="B7" s="3"/>
      <c r="C7" s="19"/>
      <c r="D7" s="19"/>
      <c r="E7" s="20" t="s">
        <v>9</v>
      </c>
      <c r="F7" s="21">
        <v>30096274.690542426</v>
      </c>
      <c r="G7" s="21">
        <v>30096274.690542426</v>
      </c>
      <c r="H7" s="21">
        <f>I7-G7</f>
        <v>3380731.8803385161</v>
      </c>
      <c r="I7" s="22">
        <v>33477006.570880942</v>
      </c>
    </row>
    <row r="8" spans="1:11" x14ac:dyDescent="0.35">
      <c r="A8" s="18"/>
      <c r="B8" s="3"/>
      <c r="C8" s="19"/>
      <c r="D8" s="19"/>
      <c r="E8" s="20" t="s">
        <v>10</v>
      </c>
      <c r="F8" s="21">
        <v>3147207.1336097503</v>
      </c>
      <c r="G8" s="21">
        <v>3147207.1336097503</v>
      </c>
      <c r="H8" s="21">
        <f t="shared" ref="H8:H12" si="2">I8-G8</f>
        <v>86618.059661476407</v>
      </c>
      <c r="I8" s="22">
        <v>3233825.1932712267</v>
      </c>
    </row>
    <row r="9" spans="1:11" x14ac:dyDescent="0.35">
      <c r="A9" s="18"/>
      <c r="B9" s="3"/>
      <c r="C9" s="19"/>
      <c r="D9" s="19"/>
      <c r="E9" s="20" t="s">
        <v>11</v>
      </c>
      <c r="F9" s="21">
        <v>0</v>
      </c>
      <c r="G9" s="21">
        <v>0</v>
      </c>
      <c r="H9" s="21">
        <f t="shared" si="2"/>
        <v>0</v>
      </c>
      <c r="I9" s="22">
        <v>0</v>
      </c>
    </row>
    <row r="10" spans="1:11" x14ac:dyDescent="0.35">
      <c r="A10" s="18"/>
      <c r="B10" s="3"/>
      <c r="C10" s="19"/>
      <c r="D10" s="19"/>
      <c r="E10" s="20" t="s">
        <v>12</v>
      </c>
      <c r="F10" s="21">
        <v>6548.9999999999936</v>
      </c>
      <c r="G10" s="21">
        <v>6548.9999999999936</v>
      </c>
      <c r="H10" s="21">
        <f t="shared" si="2"/>
        <v>0</v>
      </c>
      <c r="I10" s="22">
        <v>6548.9999999999936</v>
      </c>
    </row>
    <row r="11" spans="1:11" x14ac:dyDescent="0.35">
      <c r="A11" s="18"/>
      <c r="B11" s="3"/>
      <c r="C11" s="19"/>
      <c r="D11" s="19"/>
      <c r="E11" s="20" t="s">
        <v>13</v>
      </c>
      <c r="F11" s="21">
        <v>488492.18488729617</v>
      </c>
      <c r="G11" s="21">
        <v>488492.18488729617</v>
      </c>
      <c r="H11" s="21">
        <f t="shared" si="2"/>
        <v>0</v>
      </c>
      <c r="I11" s="22">
        <v>488492.18488729617</v>
      </c>
    </row>
    <row r="12" spans="1:11" ht="15" thickBot="1" x14ac:dyDescent="0.4">
      <c r="A12" s="32"/>
      <c r="B12" s="6"/>
      <c r="C12" s="33"/>
      <c r="D12" s="33"/>
      <c r="E12" s="40" t="s">
        <v>14</v>
      </c>
      <c r="F12" s="35">
        <v>14370.990960536388</v>
      </c>
      <c r="G12" s="35">
        <v>14370.990960536388</v>
      </c>
      <c r="H12" s="35">
        <f t="shared" si="2"/>
        <v>0</v>
      </c>
      <c r="I12" s="36">
        <v>14370.990960536388</v>
      </c>
    </row>
    <row r="13" spans="1:11" ht="15" thickBot="1" x14ac:dyDescent="0.4">
      <c r="A13" s="23"/>
      <c r="B13" s="4"/>
      <c r="C13" s="23"/>
      <c r="D13" s="23"/>
      <c r="E13" s="24"/>
      <c r="F13" s="25"/>
      <c r="G13" s="25"/>
      <c r="H13" s="25"/>
      <c r="I13" s="25"/>
    </row>
    <row r="14" spans="1:11" ht="43.5" x14ac:dyDescent="0.35">
      <c r="A14" s="26" t="s">
        <v>15</v>
      </c>
      <c r="B14" s="5" t="s">
        <v>16</v>
      </c>
      <c r="C14" s="27">
        <v>31</v>
      </c>
      <c r="D14" s="27" t="s">
        <v>17</v>
      </c>
      <c r="E14" s="28"/>
      <c r="F14" s="29">
        <f t="shared" ref="F14" si="3">SUM(F15:F19)</f>
        <v>2432387.0257614981</v>
      </c>
      <c r="G14" s="29">
        <f t="shared" ref="G14:H14" si="4">SUM(G15:G19)</f>
        <v>2432387.0257614981</v>
      </c>
      <c r="H14" s="29">
        <f t="shared" si="4"/>
        <v>1122225.1336712604</v>
      </c>
      <c r="I14" s="30">
        <f>SUM(I15:I19)</f>
        <v>3554612.1594327586</v>
      </c>
    </row>
    <row r="15" spans="1:11" x14ac:dyDescent="0.35">
      <c r="A15" s="18"/>
      <c r="B15" s="3"/>
      <c r="C15" s="19"/>
      <c r="D15" s="19"/>
      <c r="E15" s="31" t="s">
        <v>9</v>
      </c>
      <c r="F15" s="21">
        <v>603504.55842017953</v>
      </c>
      <c r="G15" s="21">
        <v>603504.55842017953</v>
      </c>
      <c r="H15" s="21">
        <f t="shared" ref="H15:H19" si="5">I15-G15</f>
        <v>226940.64204983425</v>
      </c>
      <c r="I15" s="22">
        <v>830445.20047001378</v>
      </c>
    </row>
    <row r="16" spans="1:11" x14ac:dyDescent="0.35">
      <c r="A16" s="18"/>
      <c r="B16" s="3"/>
      <c r="C16" s="19"/>
      <c r="D16" s="19"/>
      <c r="E16" s="31" t="s">
        <v>10</v>
      </c>
      <c r="F16" s="21">
        <v>1026258.3832870437</v>
      </c>
      <c r="G16" s="21">
        <v>1026258.3832870437</v>
      </c>
      <c r="H16" s="21">
        <f t="shared" si="5"/>
        <v>136954.73019182647</v>
      </c>
      <c r="I16" s="22">
        <v>1163213.1134788701</v>
      </c>
    </row>
    <row r="17" spans="1:9" x14ac:dyDescent="0.35">
      <c r="A17" s="18"/>
      <c r="B17" s="3"/>
      <c r="C17" s="19"/>
      <c r="D17" s="19"/>
      <c r="E17" s="31" t="s">
        <v>11</v>
      </c>
      <c r="F17" s="21">
        <v>4417.2721445663565</v>
      </c>
      <c r="G17" s="21">
        <v>4417.2721445663565</v>
      </c>
      <c r="H17" s="21">
        <f t="shared" si="5"/>
        <v>0</v>
      </c>
      <c r="I17" s="22">
        <v>4417.2721445663565</v>
      </c>
    </row>
    <row r="18" spans="1:9" x14ac:dyDescent="0.35">
      <c r="A18" s="18"/>
      <c r="B18" s="3"/>
      <c r="C18" s="19"/>
      <c r="D18" s="19"/>
      <c r="E18" s="31" t="s">
        <v>12</v>
      </c>
      <c r="F18" s="21">
        <v>8976.5373667321328</v>
      </c>
      <c r="G18" s="21">
        <v>8976.5373667321328</v>
      </c>
      <c r="H18" s="21">
        <f t="shared" si="5"/>
        <v>0</v>
      </c>
      <c r="I18" s="22">
        <v>8976.5373667321328</v>
      </c>
    </row>
    <row r="19" spans="1:9" x14ac:dyDescent="0.35">
      <c r="A19" s="18"/>
      <c r="B19" s="3"/>
      <c r="C19" s="19"/>
      <c r="D19" s="19"/>
      <c r="E19" s="31" t="s">
        <v>13</v>
      </c>
      <c r="F19" s="21">
        <v>789230.27454297652</v>
      </c>
      <c r="G19" s="21">
        <v>789230.27454297652</v>
      </c>
      <c r="H19" s="21">
        <f t="shared" si="5"/>
        <v>758329.76142959984</v>
      </c>
      <c r="I19" s="22">
        <v>1547560.0359725764</v>
      </c>
    </row>
    <row r="20" spans="1:9" x14ac:dyDescent="0.35">
      <c r="A20" s="18"/>
      <c r="B20" s="3"/>
      <c r="C20" s="14">
        <v>51</v>
      </c>
      <c r="D20" s="14" t="s">
        <v>18</v>
      </c>
      <c r="E20" s="15"/>
      <c r="F20" s="16">
        <f t="shared" ref="F20" si="6">SUM(F21:F27)</f>
        <v>2465471.5266849822</v>
      </c>
      <c r="G20" s="16">
        <f t="shared" ref="G20:H20" si="7">SUM(G21:G27)</f>
        <v>2465471.5266849822</v>
      </c>
      <c r="H20" s="16">
        <f t="shared" si="7"/>
        <v>-404073.27518498106</v>
      </c>
      <c r="I20" s="17">
        <f>SUM(I21:I27)</f>
        <v>2061398.2515000007</v>
      </c>
    </row>
    <row r="21" spans="1:9" x14ac:dyDescent="0.35">
      <c r="A21" s="18"/>
      <c r="B21" s="3"/>
      <c r="C21" s="19"/>
      <c r="D21" s="19"/>
      <c r="E21" s="31" t="s">
        <v>9</v>
      </c>
      <c r="F21" s="21">
        <v>956247.86045994726</v>
      </c>
      <c r="G21" s="21">
        <v>956247.86045994726</v>
      </c>
      <c r="H21" s="21">
        <f t="shared" ref="H21:H27" si="8">I21-G21</f>
        <v>-156722.23373198661</v>
      </c>
      <c r="I21" s="22">
        <v>799525.62672796065</v>
      </c>
    </row>
    <row r="22" spans="1:9" x14ac:dyDescent="0.35">
      <c r="A22" s="18"/>
      <c r="B22" s="3"/>
      <c r="C22" s="19"/>
      <c r="D22" s="19"/>
      <c r="E22" s="31" t="s">
        <v>10</v>
      </c>
      <c r="F22" s="21">
        <v>1037848.1285978534</v>
      </c>
      <c r="G22" s="21">
        <v>1037848.1285978534</v>
      </c>
      <c r="H22" s="21">
        <f t="shared" si="8"/>
        <v>-170095.93821227748</v>
      </c>
      <c r="I22" s="22">
        <v>867752.19038557587</v>
      </c>
    </row>
    <row r="23" spans="1:9" x14ac:dyDescent="0.35">
      <c r="A23" s="18"/>
      <c r="B23" s="3"/>
      <c r="C23" s="19"/>
      <c r="D23" s="19"/>
      <c r="E23" s="31" t="s">
        <v>11</v>
      </c>
      <c r="F23" s="21">
        <v>2.13</v>
      </c>
      <c r="G23" s="21">
        <v>2.13</v>
      </c>
      <c r="H23" s="21">
        <f t="shared" si="8"/>
        <v>-0.34909187424332377</v>
      </c>
      <c r="I23" s="22">
        <v>1.7809081257566761</v>
      </c>
    </row>
    <row r="24" spans="1:9" x14ac:dyDescent="0.35">
      <c r="A24" s="18"/>
      <c r="B24" s="3"/>
      <c r="C24" s="19"/>
      <c r="D24" s="19"/>
      <c r="E24" s="31" t="s">
        <v>19</v>
      </c>
      <c r="F24" s="21">
        <v>197222.5</v>
      </c>
      <c r="G24" s="21">
        <v>197222.5</v>
      </c>
      <c r="H24" s="21">
        <f t="shared" si="8"/>
        <v>-32323.367215001839</v>
      </c>
      <c r="I24" s="22">
        <v>164899.13278499816</v>
      </c>
    </row>
    <row r="25" spans="1:9" x14ac:dyDescent="0.35">
      <c r="A25" s="18"/>
      <c r="B25" s="3"/>
      <c r="C25" s="19"/>
      <c r="D25" s="19"/>
      <c r="E25" s="31" t="s">
        <v>12</v>
      </c>
      <c r="F25" s="21">
        <v>6503.47</v>
      </c>
      <c r="G25" s="21">
        <v>6503.47</v>
      </c>
      <c r="H25" s="21">
        <f t="shared" si="8"/>
        <v>-1065.872549946117</v>
      </c>
      <c r="I25" s="22">
        <v>5437.5974500538832</v>
      </c>
    </row>
    <row r="26" spans="1:9" x14ac:dyDescent="0.35">
      <c r="A26" s="18"/>
      <c r="B26" s="3"/>
      <c r="C26" s="19"/>
      <c r="D26" s="19"/>
      <c r="E26" s="31" t="s">
        <v>20</v>
      </c>
      <c r="F26" s="21">
        <v>0</v>
      </c>
      <c r="G26" s="21">
        <v>0</v>
      </c>
      <c r="H26" s="21">
        <f t="shared" si="8"/>
        <v>0</v>
      </c>
      <c r="I26" s="22"/>
    </row>
    <row r="27" spans="1:9" x14ac:dyDescent="0.35">
      <c r="A27" s="18"/>
      <c r="B27" s="3"/>
      <c r="C27" s="19"/>
      <c r="D27" s="19"/>
      <c r="E27" s="31" t="s">
        <v>13</v>
      </c>
      <c r="F27" s="21">
        <v>267647.43762718129</v>
      </c>
      <c r="G27" s="21">
        <v>267647.43762718129</v>
      </c>
      <c r="H27" s="21">
        <f t="shared" si="8"/>
        <v>-43865.514383894741</v>
      </c>
      <c r="I27" s="22">
        <v>223781.92324328655</v>
      </c>
    </row>
    <row r="28" spans="1:9" x14ac:dyDescent="0.35">
      <c r="A28" s="18"/>
      <c r="B28" s="3"/>
      <c r="C28" s="14">
        <v>52</v>
      </c>
      <c r="D28" s="14" t="s">
        <v>21</v>
      </c>
      <c r="E28" s="15"/>
      <c r="F28" s="16">
        <f>SUM(F29:F34)</f>
        <v>5314086.0630877391</v>
      </c>
      <c r="G28" s="16">
        <f>SUM(G29:G34)</f>
        <v>7043406.0625009239</v>
      </c>
      <c r="H28" s="16">
        <f>SUM(H29:H34)</f>
        <v>0</v>
      </c>
      <c r="I28" s="17">
        <f>SUM(I29:I34)</f>
        <v>7043406.0625009239</v>
      </c>
    </row>
    <row r="29" spans="1:9" x14ac:dyDescent="0.35">
      <c r="A29" s="18"/>
      <c r="B29" s="3"/>
      <c r="C29" s="19"/>
      <c r="D29" s="19"/>
      <c r="E29" s="31" t="s">
        <v>9</v>
      </c>
      <c r="F29" s="21">
        <v>2535698.5436384599</v>
      </c>
      <c r="G29" s="21">
        <v>3895228.6830601599</v>
      </c>
      <c r="H29" s="21">
        <f t="shared" ref="H29:H34" si="9">I29-G29</f>
        <v>0</v>
      </c>
      <c r="I29" s="22">
        <v>3895228.6830601599</v>
      </c>
    </row>
    <row r="30" spans="1:9" x14ac:dyDescent="0.35">
      <c r="A30" s="18"/>
      <c r="B30" s="3"/>
      <c r="C30" s="19"/>
      <c r="D30" s="19"/>
      <c r="E30" s="31" t="s">
        <v>10</v>
      </c>
      <c r="F30" s="21">
        <v>872107.9260356538</v>
      </c>
      <c r="G30" s="21">
        <v>1726020.4533354708</v>
      </c>
      <c r="H30" s="21">
        <f t="shared" si="9"/>
        <v>0</v>
      </c>
      <c r="I30" s="22">
        <v>1726020.4533354708</v>
      </c>
    </row>
    <row r="31" spans="1:9" x14ac:dyDescent="0.35">
      <c r="A31" s="18"/>
      <c r="B31" s="3"/>
      <c r="C31" s="19"/>
      <c r="D31" s="19"/>
      <c r="E31" s="31" t="s">
        <v>11</v>
      </c>
      <c r="F31" s="21">
        <v>501.99649726653155</v>
      </c>
      <c r="G31" s="21">
        <v>928.42862045379979</v>
      </c>
      <c r="H31" s="21">
        <f t="shared" si="9"/>
        <v>0</v>
      </c>
      <c r="I31" s="22">
        <v>928.42862045379979</v>
      </c>
    </row>
    <row r="32" spans="1:9" x14ac:dyDescent="0.35">
      <c r="A32" s="18"/>
      <c r="B32" s="3"/>
      <c r="C32" s="19"/>
      <c r="D32" s="19"/>
      <c r="E32" s="31" t="s">
        <v>19</v>
      </c>
      <c r="F32" s="21">
        <v>197225</v>
      </c>
      <c r="G32" s="21">
        <v>197225</v>
      </c>
      <c r="H32" s="21">
        <f t="shared" si="9"/>
        <v>0</v>
      </c>
      <c r="I32" s="22">
        <v>197225</v>
      </c>
    </row>
    <row r="33" spans="1:9" x14ac:dyDescent="0.35">
      <c r="A33" s="18"/>
      <c r="B33" s="3"/>
      <c r="C33" s="19"/>
      <c r="D33" s="19"/>
      <c r="E33" s="31" t="s">
        <v>12</v>
      </c>
      <c r="F33" s="21">
        <v>1004704.9541605647</v>
      </c>
      <c r="G33" s="21">
        <v>159838.28717713591</v>
      </c>
      <c r="H33" s="21">
        <f t="shared" si="9"/>
        <v>0</v>
      </c>
      <c r="I33" s="22">
        <v>159838.28717713591</v>
      </c>
    </row>
    <row r="34" spans="1:9" x14ac:dyDescent="0.35">
      <c r="A34" s="18"/>
      <c r="B34" s="3"/>
      <c r="C34" s="19"/>
      <c r="D34" s="19"/>
      <c r="E34" s="31" t="s">
        <v>13</v>
      </c>
      <c r="F34" s="21">
        <v>703847.64275579387</v>
      </c>
      <c r="G34" s="21">
        <v>1064165.2103077034</v>
      </c>
      <c r="H34" s="21">
        <f t="shared" si="9"/>
        <v>0</v>
      </c>
      <c r="I34" s="22">
        <v>1064165.2103077034</v>
      </c>
    </row>
    <row r="35" spans="1:9" x14ac:dyDescent="0.35">
      <c r="A35" s="18"/>
      <c r="B35" s="3"/>
      <c r="C35" s="14">
        <v>61</v>
      </c>
      <c r="D35" s="14" t="s">
        <v>22</v>
      </c>
      <c r="E35" s="15"/>
      <c r="F35" s="16">
        <f t="shared" ref="F35" si="10">SUM(F36:F40)</f>
        <v>62565</v>
      </c>
      <c r="G35" s="16">
        <f t="shared" ref="G35:H35" si="11">SUM(G36:G40)</f>
        <v>62565</v>
      </c>
      <c r="H35" s="16">
        <f t="shared" si="11"/>
        <v>217923.4060000001</v>
      </c>
      <c r="I35" s="17">
        <f>SUM(I36:I40)</f>
        <v>280488.40600000008</v>
      </c>
    </row>
    <row r="36" spans="1:9" x14ac:dyDescent="0.35">
      <c r="A36" s="18"/>
      <c r="B36" s="3"/>
      <c r="C36" s="19"/>
      <c r="D36" s="19"/>
      <c r="E36" s="31" t="s">
        <v>9</v>
      </c>
      <c r="F36" s="21">
        <v>32063</v>
      </c>
      <c r="G36" s="21">
        <v>32063</v>
      </c>
      <c r="H36" s="21">
        <f t="shared" ref="H36:H40" si="12">I36-G36</f>
        <v>111316.62413667265</v>
      </c>
      <c r="I36" s="22">
        <v>143379.62413667265</v>
      </c>
    </row>
    <row r="37" spans="1:9" x14ac:dyDescent="0.35">
      <c r="A37" s="18"/>
      <c r="B37" s="3"/>
      <c r="C37" s="19"/>
      <c r="D37" s="19"/>
      <c r="E37" s="31" t="s">
        <v>10</v>
      </c>
      <c r="F37" s="21">
        <v>23566</v>
      </c>
      <c r="G37" s="21">
        <v>23566</v>
      </c>
      <c r="H37" s="21">
        <f t="shared" si="12"/>
        <v>81808.619142252312</v>
      </c>
      <c r="I37" s="22">
        <v>105374.61914225231</v>
      </c>
    </row>
    <row r="38" spans="1:9" x14ac:dyDescent="0.35">
      <c r="A38" s="18"/>
      <c r="B38" s="3"/>
      <c r="C38" s="19"/>
      <c r="D38" s="19"/>
      <c r="E38" s="31" t="s">
        <v>11</v>
      </c>
      <c r="F38" s="21">
        <v>48</v>
      </c>
      <c r="G38" s="21">
        <v>48</v>
      </c>
      <c r="H38" s="21">
        <f t="shared" si="12"/>
        <v>167.9358423058078</v>
      </c>
      <c r="I38" s="22">
        <v>215.9358423058078</v>
      </c>
    </row>
    <row r="39" spans="1:9" x14ac:dyDescent="0.35">
      <c r="A39" s="18"/>
      <c r="B39" s="3"/>
      <c r="C39" s="19"/>
      <c r="D39" s="19"/>
      <c r="E39" s="31" t="s">
        <v>12</v>
      </c>
      <c r="F39" s="21">
        <v>0</v>
      </c>
      <c r="G39" s="21">
        <v>0</v>
      </c>
      <c r="H39" s="21">
        <f t="shared" si="12"/>
        <v>715.18547030738205</v>
      </c>
      <c r="I39" s="22">
        <v>715.18547030738205</v>
      </c>
    </row>
    <row r="40" spans="1:9" ht="15" thickBot="1" x14ac:dyDescent="0.4">
      <c r="A40" s="32"/>
      <c r="B40" s="6"/>
      <c r="C40" s="33"/>
      <c r="D40" s="33"/>
      <c r="E40" s="34" t="s">
        <v>13</v>
      </c>
      <c r="F40" s="35">
        <v>6888</v>
      </c>
      <c r="G40" s="35">
        <v>6888</v>
      </c>
      <c r="H40" s="35">
        <f t="shared" si="12"/>
        <v>23915.041408461955</v>
      </c>
      <c r="I40" s="36">
        <v>30803.041408461955</v>
      </c>
    </row>
    <row r="41" spans="1:9" ht="15" thickBot="1" x14ac:dyDescent="0.4">
      <c r="A41" s="23"/>
      <c r="B41" s="4"/>
      <c r="C41" s="23"/>
      <c r="D41" s="23"/>
      <c r="E41" s="24"/>
      <c r="F41" s="25"/>
      <c r="G41" s="25"/>
      <c r="H41" s="25"/>
      <c r="I41" s="25">
        <f>I14+I20+I28+I35</f>
        <v>12939904.879433682</v>
      </c>
    </row>
    <row r="42" spans="1:9" ht="58" x14ac:dyDescent="0.35">
      <c r="A42" s="26" t="s">
        <v>23</v>
      </c>
      <c r="B42" s="5" t="s">
        <v>24</v>
      </c>
      <c r="C42" s="27">
        <v>12</v>
      </c>
      <c r="D42" s="27" t="s">
        <v>25</v>
      </c>
      <c r="E42" s="28"/>
      <c r="F42" s="29">
        <f t="shared" ref="F42" si="13">SUM(F43:F44)</f>
        <v>4620101</v>
      </c>
      <c r="G42" s="29">
        <f t="shared" ref="G42:H42" si="14">SUM(G43:G44)</f>
        <v>4758978</v>
      </c>
      <c r="H42" s="29">
        <f t="shared" si="14"/>
        <v>-1940055.49</v>
      </c>
      <c r="I42" s="30">
        <f>SUM(I43:I44)</f>
        <v>2818922.5100000002</v>
      </c>
    </row>
    <row r="43" spans="1:9" x14ac:dyDescent="0.35">
      <c r="A43" s="18"/>
      <c r="B43" s="3"/>
      <c r="C43" s="19"/>
      <c r="D43" s="19"/>
      <c r="E43" s="31" t="s">
        <v>10</v>
      </c>
      <c r="F43" s="21">
        <v>71168.718180247946</v>
      </c>
      <c r="G43" s="21">
        <v>73308</v>
      </c>
      <c r="H43" s="21">
        <f t="shared" ref="H43:H44" si="15">I43-G43</f>
        <v>-29884.90130883563</v>
      </c>
      <c r="I43" s="22">
        <v>43423.09869116437</v>
      </c>
    </row>
    <row r="44" spans="1:9" x14ac:dyDescent="0.35">
      <c r="A44" s="18"/>
      <c r="B44" s="3"/>
      <c r="C44" s="19"/>
      <c r="D44" s="19"/>
      <c r="E44" s="31" t="s">
        <v>13</v>
      </c>
      <c r="F44" s="21">
        <v>4548932.2818197524</v>
      </c>
      <c r="G44" s="21">
        <v>4685670</v>
      </c>
      <c r="H44" s="21">
        <f t="shared" si="15"/>
        <v>-1910170.5886911643</v>
      </c>
      <c r="I44" s="22">
        <v>2775499.4113088357</v>
      </c>
    </row>
    <row r="45" spans="1:9" x14ac:dyDescent="0.35">
      <c r="A45" s="13"/>
      <c r="B45" s="2"/>
      <c r="C45" s="14">
        <v>563</v>
      </c>
      <c r="D45" s="14" t="s">
        <v>26</v>
      </c>
      <c r="E45" s="15"/>
      <c r="F45" s="16">
        <f>SUM(F46:F49)</f>
        <v>2014218.0000000002</v>
      </c>
      <c r="G45" s="16">
        <f>SUM(G46:G49)</f>
        <v>27638198.118492227</v>
      </c>
      <c r="H45" s="16">
        <f>SUM(H46:H49)</f>
        <v>-11148064.504492225</v>
      </c>
      <c r="I45" s="17">
        <f>SUM(I46:I49)</f>
        <v>16490133.614</v>
      </c>
    </row>
    <row r="46" spans="1:9" x14ac:dyDescent="0.35">
      <c r="A46" s="18"/>
      <c r="B46" s="3"/>
      <c r="C46" s="19"/>
      <c r="D46" s="19"/>
      <c r="E46" s="31" t="s">
        <v>9</v>
      </c>
      <c r="F46" s="21">
        <v>242783.6684222433</v>
      </c>
      <c r="G46" s="21">
        <v>242783.6684222433</v>
      </c>
      <c r="H46" s="21">
        <f t="shared" ref="H46:H49" si="16">I46-G46</f>
        <v>-55900.143604687357</v>
      </c>
      <c r="I46" s="22">
        <v>186883.52481755594</v>
      </c>
    </row>
    <row r="47" spans="1:9" x14ac:dyDescent="0.35">
      <c r="A47" s="18"/>
      <c r="B47" s="3"/>
      <c r="C47" s="19"/>
      <c r="D47" s="19"/>
      <c r="E47" s="31" t="s">
        <v>10</v>
      </c>
      <c r="F47" s="21">
        <v>144671.07190535386</v>
      </c>
      <c r="G47" s="21">
        <v>539389.38206511375</v>
      </c>
      <c r="H47" s="21">
        <f t="shared" si="16"/>
        <v>-297895.27118664281</v>
      </c>
      <c r="I47" s="22">
        <v>241494.11087847096</v>
      </c>
    </row>
    <row r="48" spans="1:9" x14ac:dyDescent="0.35">
      <c r="A48" s="18"/>
      <c r="B48" s="3"/>
      <c r="C48" s="19"/>
      <c r="D48" s="19"/>
      <c r="E48" s="31" t="s">
        <v>19</v>
      </c>
      <c r="F48" s="21">
        <v>150000</v>
      </c>
      <c r="G48" s="21">
        <v>150000</v>
      </c>
      <c r="H48" s="21">
        <f t="shared" si="16"/>
        <v>-34537.0081735485</v>
      </c>
      <c r="I48" s="22">
        <v>115462.9918264515</v>
      </c>
    </row>
    <row r="49" spans="1:9" x14ac:dyDescent="0.35">
      <c r="A49" s="18"/>
      <c r="B49" s="3"/>
      <c r="C49" s="19"/>
      <c r="D49" s="19"/>
      <c r="E49" s="31" t="s">
        <v>13</v>
      </c>
      <c r="F49" s="21">
        <v>1476763.2596724031</v>
      </c>
      <c r="G49" s="21">
        <v>26706025.068004869</v>
      </c>
      <c r="H49" s="21">
        <f t="shared" si="16"/>
        <v>-10759732.081527347</v>
      </c>
      <c r="I49" s="22">
        <v>15946292.986477522</v>
      </c>
    </row>
    <row r="50" spans="1:9" x14ac:dyDescent="0.35">
      <c r="A50" s="13"/>
      <c r="B50" s="2"/>
      <c r="C50" s="14">
        <v>581</v>
      </c>
      <c r="D50" s="14" t="s">
        <v>27</v>
      </c>
      <c r="E50" s="15"/>
      <c r="F50" s="16">
        <f t="shared" ref="F50" si="17">SUM(F51:F53)</f>
        <v>2249999.9999999995</v>
      </c>
      <c r="G50" s="16">
        <f t="shared" ref="G50:H50" si="18">SUM(G51:G53)</f>
        <v>5754993.375</v>
      </c>
      <c r="H50" s="16">
        <f t="shared" si="18"/>
        <v>-878090.34850000101</v>
      </c>
      <c r="I50" s="17">
        <f>SUM(I51:I53)</f>
        <v>4876903.0264999988</v>
      </c>
    </row>
    <row r="51" spans="1:9" x14ac:dyDescent="0.35">
      <c r="A51" s="18"/>
      <c r="B51" s="3"/>
      <c r="C51" s="19"/>
      <c r="D51" s="19"/>
      <c r="E51" s="31" t="s">
        <v>9</v>
      </c>
      <c r="F51" s="21">
        <v>8826.8003193385703</v>
      </c>
      <c r="G51" s="21">
        <v>1246341.8659885214</v>
      </c>
      <c r="H51" s="21">
        <f t="shared" ref="H51:H53" si="19">I51-G51</f>
        <v>-310029.12674191687</v>
      </c>
      <c r="I51" s="22">
        <v>936312.7392466045</v>
      </c>
    </row>
    <row r="52" spans="1:9" x14ac:dyDescent="0.35">
      <c r="A52" s="18"/>
      <c r="B52" s="3"/>
      <c r="C52" s="19"/>
      <c r="D52" s="19"/>
      <c r="E52" s="31">
        <v>32</v>
      </c>
      <c r="F52" s="21">
        <v>1276749.0429669505</v>
      </c>
      <c r="G52" s="21">
        <v>1783736.2934868271</v>
      </c>
      <c r="H52" s="21">
        <f t="shared" si="19"/>
        <v>-127013.25334004569</v>
      </c>
      <c r="I52" s="22">
        <v>1656723.0401467814</v>
      </c>
    </row>
    <row r="53" spans="1:9" ht="15" thickBot="1" x14ac:dyDescent="0.4">
      <c r="A53" s="32"/>
      <c r="B53" s="6"/>
      <c r="C53" s="33"/>
      <c r="D53" s="33"/>
      <c r="E53" s="34">
        <v>42</v>
      </c>
      <c r="F53" s="35">
        <v>964424.15671371028</v>
      </c>
      <c r="G53" s="35">
        <v>2724915.2155246511</v>
      </c>
      <c r="H53" s="35">
        <f t="shared" si="19"/>
        <v>-441047.96841803845</v>
      </c>
      <c r="I53" s="36">
        <v>2283867.2471066127</v>
      </c>
    </row>
    <row r="54" spans="1:9" ht="15" thickBot="1" x14ac:dyDescent="0.4">
      <c r="A54" s="23"/>
      <c r="B54" s="4"/>
      <c r="C54" s="23"/>
      <c r="D54" s="23"/>
      <c r="E54" s="24"/>
      <c r="F54" s="25"/>
      <c r="G54" s="25"/>
      <c r="H54" s="25"/>
      <c r="I54" s="25">
        <f>I42+I45+I50</f>
        <v>24185959.1505</v>
      </c>
    </row>
    <row r="55" spans="1:9" ht="58" x14ac:dyDescent="0.35">
      <c r="A55" s="26" t="s">
        <v>28</v>
      </c>
      <c r="B55" s="5" t="s">
        <v>29</v>
      </c>
      <c r="C55" s="27">
        <v>815</v>
      </c>
      <c r="D55" s="27" t="s">
        <v>30</v>
      </c>
      <c r="E55" s="28"/>
      <c r="F55" s="29">
        <f t="shared" ref="F55" si="20">SUM(F56:F57)</f>
        <v>260291.00000000009</v>
      </c>
      <c r="G55" s="29">
        <f t="shared" ref="G55:I55" si="21">SUM(G56:G57)</f>
        <v>260291.00000000009</v>
      </c>
      <c r="H55" s="29">
        <f t="shared" si="21"/>
        <v>-257761.83000000007</v>
      </c>
      <c r="I55" s="30">
        <f t="shared" si="21"/>
        <v>2529.17</v>
      </c>
    </row>
    <row r="56" spans="1:9" x14ac:dyDescent="0.35">
      <c r="A56" s="18"/>
      <c r="B56" s="3"/>
      <c r="C56" s="19"/>
      <c r="D56" s="19"/>
      <c r="E56" s="31" t="s">
        <v>10</v>
      </c>
      <c r="F56" s="21">
        <v>10411.640000000005</v>
      </c>
      <c r="G56" s="21">
        <v>10411.640000000005</v>
      </c>
      <c r="H56" s="21">
        <f t="shared" ref="H56:H57" si="22">I56-G56</f>
        <v>-10411.640000000005</v>
      </c>
      <c r="I56" s="22">
        <v>0</v>
      </c>
    </row>
    <row r="57" spans="1:9" ht="15" thickBot="1" x14ac:dyDescent="0.4">
      <c r="A57" s="32"/>
      <c r="B57" s="6"/>
      <c r="C57" s="33"/>
      <c r="D57" s="33"/>
      <c r="E57" s="34" t="s">
        <v>13</v>
      </c>
      <c r="F57" s="35">
        <v>249879.36000000007</v>
      </c>
      <c r="G57" s="35">
        <v>249879.36000000007</v>
      </c>
      <c r="H57" s="35">
        <f t="shared" si="22"/>
        <v>-247350.19000000006</v>
      </c>
      <c r="I57" s="36">
        <v>2529.17</v>
      </c>
    </row>
    <row r="58" spans="1:9" ht="15" thickBot="1" x14ac:dyDescent="0.4">
      <c r="A58" s="37"/>
      <c r="B58" s="7"/>
      <c r="C58" s="37"/>
      <c r="D58" s="37"/>
      <c r="E58" s="38"/>
      <c r="F58" s="39"/>
      <c r="G58" s="39"/>
      <c r="H58" s="39"/>
      <c r="I58" s="39"/>
    </row>
    <row r="59" spans="1:9" ht="58" x14ac:dyDescent="0.35">
      <c r="A59" s="26" t="s">
        <v>31</v>
      </c>
      <c r="B59" s="5" t="s">
        <v>32</v>
      </c>
      <c r="C59" s="27">
        <v>11</v>
      </c>
      <c r="D59" s="27" t="s">
        <v>8</v>
      </c>
      <c r="E59" s="28"/>
      <c r="F59" s="29">
        <f t="shared" ref="F59" si="23">SUM(F60:F61)</f>
        <v>74595.000000000015</v>
      </c>
      <c r="G59" s="29">
        <f t="shared" ref="G59:I59" si="24">SUM(G60:G61)</f>
        <v>74595.000000000015</v>
      </c>
      <c r="H59" s="29">
        <f t="shared" si="24"/>
        <v>-74595.000000000015</v>
      </c>
      <c r="I59" s="30">
        <f t="shared" si="24"/>
        <v>0</v>
      </c>
    </row>
    <row r="60" spans="1:9" x14ac:dyDescent="0.35">
      <c r="A60" s="18"/>
      <c r="B60" s="3"/>
      <c r="C60" s="19"/>
      <c r="D60" s="19"/>
      <c r="E60" s="20" t="s">
        <v>10</v>
      </c>
      <c r="F60" s="21">
        <v>2983.8</v>
      </c>
      <c r="G60" s="21">
        <v>2983.8</v>
      </c>
      <c r="H60" s="21">
        <f t="shared" ref="H60:H61" si="25">I60-G60</f>
        <v>-2983.8</v>
      </c>
      <c r="I60" s="22">
        <v>0</v>
      </c>
    </row>
    <row r="61" spans="1:9" ht="15" thickBot="1" x14ac:dyDescent="0.4">
      <c r="A61" s="32"/>
      <c r="B61" s="6"/>
      <c r="C61" s="33"/>
      <c r="D61" s="33"/>
      <c r="E61" s="40">
        <v>42</v>
      </c>
      <c r="F61" s="35">
        <v>71611.200000000012</v>
      </c>
      <c r="G61" s="35">
        <v>71611.200000000012</v>
      </c>
      <c r="H61" s="35">
        <f t="shared" si="25"/>
        <v>-71611.200000000012</v>
      </c>
      <c r="I61" s="36">
        <v>0</v>
      </c>
    </row>
    <row r="62" spans="1:9" ht="15" thickBot="1" x14ac:dyDescent="0.4">
      <c r="A62" s="23"/>
      <c r="B62" s="4"/>
      <c r="C62" s="23"/>
      <c r="D62" s="23"/>
      <c r="E62" s="24"/>
      <c r="F62" s="25"/>
      <c r="G62" s="25"/>
      <c r="H62" s="25"/>
      <c r="I62" s="25"/>
    </row>
    <row r="63" spans="1:9" ht="15" thickBot="1" x14ac:dyDescent="0.4">
      <c r="A63" s="41" t="s">
        <v>33</v>
      </c>
      <c r="B63" s="8"/>
      <c r="C63" s="42"/>
      <c r="D63" s="42"/>
      <c r="E63" s="43"/>
      <c r="F63" s="44">
        <f>F6+F14+F20+F28+F35+F42+F45+F50+F55+F59</f>
        <v>53246608.615534231</v>
      </c>
      <c r="G63" s="44">
        <f>G6+G14+G20+G28+G35+G42+G45+G50+G55+G59</f>
        <v>84243779.108439639</v>
      </c>
      <c r="H63" s="44">
        <f>H6+H14+H20+H28+H35+H42+H45+H50+H55+H59</f>
        <v>-9895141.9685059525</v>
      </c>
      <c r="I63" s="47">
        <f>I6+I14+I20+I28+I35+I42+I45+I50+I55+I59</f>
        <v>74348637.139933705</v>
      </c>
    </row>
    <row r="65" spans="6:9" x14ac:dyDescent="0.35">
      <c r="F65" s="46"/>
      <c r="G65" s="46"/>
      <c r="H65" s="45"/>
      <c r="I65" s="45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&amp;CPRIVITAK 1B - POSEBNI DIO FINANCIJSKOG PLANA IRB 2025 - 2027</oddHeader>
    <oddFooter>&amp;Cstr. &amp;P od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IRB fin. plan - posebni dio</vt:lpstr>
      <vt:lpstr>'IRB fin. plan - posebni dio'!Print_Area</vt:lpstr>
      <vt:lpstr>'IRB fin. plan - 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Matezović Hrvoje</dc:creator>
  <cp:lastModifiedBy>Matezović Hrvoje</cp:lastModifiedBy>
  <cp:lastPrinted>2025-08-01T06:52:41Z</cp:lastPrinted>
  <dcterms:created xsi:type="dcterms:W3CDTF">2024-10-31T16:58:16Z</dcterms:created>
  <dcterms:modified xsi:type="dcterms:W3CDTF">2025-12-12T16:05:17Z</dcterms:modified>
</cp:coreProperties>
</file>