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hmatez\Desktop\irb novo\plan\plan 2026\konačna verzija nakon Sabora u 12 2025\objavljeno\"/>
    </mc:Choice>
  </mc:AlternateContent>
  <xr:revisionPtr revIDLastSave="0" documentId="13_ncr:1_{0F409534-ABE4-4729-A2BF-48283E4985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RB fin. plan - posebni dio" sheetId="1" r:id="rId1"/>
  </sheets>
  <definedNames>
    <definedName name="_xlnm.Print_Area" localSheetId="0">'IRB fin. plan - posebni dio'!$A$1:$J$127</definedName>
    <definedName name="_xlnm.Print_Titles" localSheetId="0">'IRB fin. plan - posebni dio'!$4:$4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9" i="1" l="1"/>
  <c r="J30" i="1" l="1"/>
  <c r="I30" i="1"/>
  <c r="H30" i="1"/>
  <c r="J55" i="1" l="1"/>
  <c r="I55" i="1"/>
  <c r="H55" i="1"/>
  <c r="G55" i="1"/>
  <c r="F55" i="1"/>
  <c r="G113" i="1"/>
  <c r="G117" i="1" s="1"/>
  <c r="F113" i="1"/>
  <c r="F117" i="1" s="1"/>
  <c r="J113" i="1"/>
  <c r="J117" i="1" s="1"/>
  <c r="I113" i="1"/>
  <c r="I117" i="1" s="1"/>
  <c r="H113" i="1"/>
  <c r="H117" i="1" s="1"/>
  <c r="J96" i="1"/>
  <c r="J101" i="1" s="1"/>
  <c r="I96" i="1"/>
  <c r="I101" i="1" s="1"/>
  <c r="H96" i="1"/>
  <c r="H101" i="1" s="1"/>
  <c r="J88" i="1"/>
  <c r="J93" i="1" s="1"/>
  <c r="I88" i="1"/>
  <c r="I93" i="1" s="1"/>
  <c r="H88" i="1"/>
  <c r="H93" i="1" s="1"/>
  <c r="G88" i="1"/>
  <c r="G93" i="1" s="1"/>
  <c r="F88" i="1"/>
  <c r="F93" i="1" s="1"/>
  <c r="G96" i="1"/>
  <c r="G101" i="1" s="1"/>
  <c r="F96" i="1"/>
  <c r="F101" i="1" s="1"/>
  <c r="J122" i="1"/>
  <c r="I122" i="1"/>
  <c r="H122" i="1"/>
  <c r="G122" i="1"/>
  <c r="F122" i="1"/>
  <c r="J108" i="1"/>
  <c r="J111" i="1" s="1"/>
  <c r="I108" i="1"/>
  <c r="I111" i="1" s="1"/>
  <c r="H108" i="1"/>
  <c r="H111" i="1" s="1"/>
  <c r="G108" i="1"/>
  <c r="G111" i="1" s="1"/>
  <c r="F108" i="1"/>
  <c r="F111" i="1" s="1"/>
  <c r="J60" i="1"/>
  <c r="I60" i="1"/>
  <c r="H60" i="1"/>
  <c r="G60" i="1"/>
  <c r="F60" i="1"/>
  <c r="J27" i="1"/>
  <c r="H27" i="1"/>
  <c r="H22" i="1"/>
  <c r="I27" i="1"/>
  <c r="G27" i="1"/>
  <c r="F27" i="1"/>
  <c r="J22" i="1"/>
  <c r="I22" i="1"/>
  <c r="G22" i="1"/>
  <c r="F22" i="1"/>
  <c r="J52" i="1"/>
  <c r="I52" i="1"/>
  <c r="H52" i="1"/>
  <c r="G52" i="1"/>
  <c r="F52" i="1"/>
  <c r="J12" i="1"/>
  <c r="I12" i="1"/>
  <c r="H12" i="1"/>
  <c r="G12" i="1"/>
  <c r="F12" i="1" l="1"/>
  <c r="F5" i="1"/>
  <c r="F14" i="1" l="1"/>
  <c r="G30" i="1"/>
  <c r="F30" i="1"/>
  <c r="J80" i="1" l="1"/>
  <c r="I80" i="1"/>
  <c r="H80" i="1"/>
  <c r="G80" i="1"/>
  <c r="F80" i="1"/>
  <c r="J73" i="1"/>
  <c r="I73" i="1"/>
  <c r="H73" i="1"/>
  <c r="G73" i="1"/>
  <c r="F73" i="1"/>
  <c r="J70" i="1"/>
  <c r="I70" i="1"/>
  <c r="H70" i="1"/>
  <c r="G70" i="1"/>
  <c r="F70" i="1"/>
  <c r="J119" i="1"/>
  <c r="J125" i="1" s="1"/>
  <c r="I119" i="1"/>
  <c r="I125" i="1" s="1"/>
  <c r="H119" i="1"/>
  <c r="H125" i="1" s="1"/>
  <c r="G119" i="1"/>
  <c r="G125" i="1" s="1"/>
  <c r="F119" i="1"/>
  <c r="F125" i="1" s="1"/>
  <c r="J103" i="1"/>
  <c r="J106" i="1" s="1"/>
  <c r="I103" i="1"/>
  <c r="I106" i="1" s="1"/>
  <c r="H103" i="1"/>
  <c r="H106" i="1" s="1"/>
  <c r="G103" i="1"/>
  <c r="G106" i="1" s="1"/>
  <c r="F103" i="1"/>
  <c r="F106" i="1" s="1"/>
  <c r="J62" i="1"/>
  <c r="I62" i="1"/>
  <c r="H62" i="1"/>
  <c r="G62" i="1"/>
  <c r="F62" i="1"/>
  <c r="J43" i="1"/>
  <c r="I43" i="1"/>
  <c r="H43" i="1"/>
  <c r="G43" i="1"/>
  <c r="F43" i="1"/>
  <c r="J34" i="1"/>
  <c r="I34" i="1"/>
  <c r="H34" i="1"/>
  <c r="G34" i="1"/>
  <c r="F34" i="1"/>
  <c r="J16" i="1"/>
  <c r="I16" i="1"/>
  <c r="H16" i="1"/>
  <c r="G16" i="1"/>
  <c r="F16" i="1"/>
  <c r="G5" i="1"/>
  <c r="G14" i="1" s="1"/>
  <c r="H5" i="1"/>
  <c r="H14" i="1" s="1"/>
  <c r="I5" i="1"/>
  <c r="I14" i="1" s="1"/>
  <c r="J5" i="1"/>
  <c r="J14" i="1" s="1"/>
  <c r="G68" i="1" l="1"/>
  <c r="H68" i="1"/>
  <c r="F68" i="1"/>
  <c r="I68" i="1"/>
  <c r="J68" i="1"/>
  <c r="F86" i="1"/>
  <c r="F127" i="1"/>
  <c r="G127" i="1"/>
  <c r="I86" i="1"/>
  <c r="J86" i="1"/>
  <c r="G86" i="1"/>
  <c r="H86" i="1"/>
  <c r="H127" i="1" s="1"/>
  <c r="J127" i="1" l="1"/>
  <c r="I127" i="1"/>
</calcChain>
</file>

<file path=xl/sharedStrings.xml><?xml version="1.0" encoding="utf-8"?>
<sst xmlns="http://schemas.openxmlformats.org/spreadsheetml/2006/main" count="65" uniqueCount="55">
  <si>
    <t>RKP 3041</t>
  </si>
  <si>
    <t>AKTIVNOST</t>
  </si>
  <si>
    <t>NAZIV AKTIVNOSTI</t>
  </si>
  <si>
    <t>IZVOR</t>
  </si>
  <si>
    <t>OPIS IZVORA</t>
  </si>
  <si>
    <t>SKUPINA RASHODA / IZDATAKA</t>
  </si>
  <si>
    <t>A622150</t>
  </si>
  <si>
    <t>Opći prihodi i primici</t>
  </si>
  <si>
    <t>A622151</t>
  </si>
  <si>
    <t>Vlastiti prihodi</t>
  </si>
  <si>
    <t>Ostale pomoći</t>
  </si>
  <si>
    <t>Donacije</t>
  </si>
  <si>
    <t>A622152</t>
  </si>
  <si>
    <t>Sredstva učešća za pomoći</t>
  </si>
  <si>
    <t>Mehanizam za oporavak i otpornost</t>
  </si>
  <si>
    <t>K622139</t>
  </si>
  <si>
    <t>Namjenski primitak - NPOO</t>
  </si>
  <si>
    <t>K622144</t>
  </si>
  <si>
    <t>UKUPNO</t>
  </si>
  <si>
    <t>INSTITUT RUĐER BOŠKOVIĆ</t>
  </si>
  <si>
    <t>IZVRŠENJE
2024.</t>
  </si>
  <si>
    <t>TEKUĆI PLAN
2025.</t>
  </si>
  <si>
    <t>PLAN 
2026.</t>
  </si>
  <si>
    <t>PROJEKCIJA 
2028.</t>
  </si>
  <si>
    <t>PRIVITAK 1B - POSEBNI DIO FINANCIJSKOG PLANA IRB 2026 - 2028</t>
  </si>
  <si>
    <t>UK. A622150</t>
  </si>
  <si>
    <t>UK. A622151</t>
  </si>
  <si>
    <t>UK. A622152</t>
  </si>
  <si>
    <t>UK. K622139</t>
  </si>
  <si>
    <t>UK. K622144</t>
  </si>
  <si>
    <t>5765111</t>
  </si>
  <si>
    <t xml:space="preserve">PROGRAM. FINANC. JAVNIH INSTITUTA </t>
  </si>
  <si>
    <t>PROGR. FIN. JAVNIH INSTITUTA – IZ EVIDENCIJSKIH PRIHODA    </t>
  </si>
  <si>
    <t>PROGR. FIN. JAVNIH INSTITUTA  - IZ STRUKT. I INVESTIC. FONDOVA EU</t>
  </si>
  <si>
    <t>OBNOVA ZGRADA OŠTEĆENIH U POTRESU S ENERG. OBN. - NPOO (C6.1.R1-I2) ZAJAM</t>
  </si>
  <si>
    <t>OBNOVA INFRASTR. U PODRUČJU OBRAZOVANJA OŠTEĆENE POTRESOM FSEU.2022.MZO</t>
  </si>
  <si>
    <t>PROJEKCIJA 2027.</t>
  </si>
  <si>
    <t>Pomoći iz državnog pror. kroz opće prihode i primitke</t>
  </si>
  <si>
    <t>Pomoći iz državnog pror. kroz nacionalno sufinanciranje EU projekata</t>
  </si>
  <si>
    <t>Pomoći iz državnog pror. kroz ostale pomoći</t>
  </si>
  <si>
    <t>Programi Unije – raspoloživ predujam</t>
  </si>
  <si>
    <t>Ostale darovnice</t>
  </si>
  <si>
    <t>K622158</t>
  </si>
  <si>
    <t>PROGRAM KONKURENTNOST I KOHEZIJA 2021.-2027., PRIORITET 1</t>
  </si>
  <si>
    <t>Europski fond za regionalni razvoj</t>
  </si>
  <si>
    <t>A622156</t>
  </si>
  <si>
    <t>PROGRAM PREKOGRANIČNE SURADNJE UPRAVLJAČKO TIJELO IZ INOZEMSTVA</t>
  </si>
  <si>
    <t>UK. A622156</t>
  </si>
  <si>
    <t>A622155</t>
  </si>
  <si>
    <t>UK. A622155</t>
  </si>
  <si>
    <t>PROGRAM PREKOGRANIČNE SURADNJE UPRAVLJAČKO TIJELO IZ INOZEMSTVA - IZ EVIDENCIJSKIH PRIHODA</t>
  </si>
  <si>
    <t>K622157</t>
  </si>
  <si>
    <t>FSEU POTRES OŽUJAK 2020.</t>
  </si>
  <si>
    <t>STVARANJE OKVIRA ZA PRIVLAČENJE STUDENATA I ISTRAŽIVAČA U STEM I ICT PODRUČJIMA - NPOO (C3.2.R2)</t>
  </si>
  <si>
    <t>UK. K622157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</si>
</sst>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2" fillId="4" borderId="18" applyNumberFormat="0" applyProtection="0">
      <alignment vertical="center"/>
    </xf>
  </cellStyleXfs>
  <cellXfs count="103">
    <xf numFmtId="0" fontId="0" fillId="0" borderId="0" xfId="0"/>
    <xf numFmtId="0" fontId="3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/>
    <xf numFmtId="0" fontId="6" fillId="0" borderId="0" xfId="0" applyFont="1" applyAlignment="1"/>
    <xf numFmtId="49" fontId="5" fillId="0" borderId="0" xfId="0" applyNumberFormat="1" applyFont="1" applyAlignment="1"/>
    <xf numFmtId="3" fontId="5" fillId="0" borderId="0" xfId="1" applyNumberFormat="1" applyFont="1" applyAlignment="1"/>
    <xf numFmtId="3" fontId="6" fillId="0" borderId="0" xfId="1" applyNumberFormat="1" applyFont="1" applyAlignment="1"/>
    <xf numFmtId="0" fontId="3" fillId="3" borderId="4" xfId="0" applyFont="1" applyFill="1" applyBorder="1" applyAlignment="1"/>
    <xf numFmtId="0" fontId="3" fillId="3" borderId="5" xfId="0" applyFont="1" applyFill="1" applyBorder="1" applyAlignment="1">
      <alignment wrapText="1"/>
    </xf>
    <xf numFmtId="0" fontId="3" fillId="3" borderId="5" xfId="0" applyFont="1" applyFill="1" applyBorder="1" applyAlignment="1"/>
    <xf numFmtId="49" fontId="3" fillId="3" borderId="5" xfId="0" applyNumberFormat="1" applyFont="1" applyFill="1" applyBorder="1" applyAlignment="1"/>
    <xf numFmtId="3" fontId="3" fillId="3" borderId="5" xfId="1" applyNumberFormat="1" applyFont="1" applyFill="1" applyBorder="1" applyAlignment="1"/>
    <xf numFmtId="3" fontId="3" fillId="3" borderId="6" xfId="1" applyNumberFormat="1" applyFont="1" applyFill="1" applyBorder="1" applyAlignment="1"/>
    <xf numFmtId="0" fontId="5" fillId="0" borderId="4" xfId="0" applyFont="1" applyBorder="1" applyAlignment="1"/>
    <xf numFmtId="0" fontId="5" fillId="0" borderId="5" xfId="0" applyFont="1" applyBorder="1" applyAlignment="1">
      <alignment wrapText="1"/>
    </xf>
    <xf numFmtId="0" fontId="5" fillId="0" borderId="5" xfId="0" applyFont="1" applyBorder="1" applyAlignment="1"/>
    <xf numFmtId="3" fontId="5" fillId="0" borderId="5" xfId="1" applyNumberFormat="1" applyFont="1" applyBorder="1" applyAlignment="1"/>
    <xf numFmtId="3" fontId="6" fillId="0" borderId="5" xfId="1" applyNumberFormat="1" applyFont="1" applyBorder="1" applyAlignment="1"/>
    <xf numFmtId="3" fontId="5" fillId="0" borderId="6" xfId="1" applyNumberFormat="1" applyFont="1" applyBorder="1" applyAlignment="1"/>
    <xf numFmtId="0" fontId="5" fillId="0" borderId="11" xfId="0" applyFont="1" applyBorder="1" applyAlignment="1"/>
    <xf numFmtId="0" fontId="5" fillId="0" borderId="12" xfId="0" applyFont="1" applyBorder="1" applyAlignment="1">
      <alignment wrapText="1"/>
    </xf>
    <xf numFmtId="0" fontId="5" fillId="0" borderId="12" xfId="0" applyFont="1" applyBorder="1" applyAlignment="1"/>
    <xf numFmtId="164" fontId="5" fillId="0" borderId="12" xfId="1" applyNumberFormat="1" applyFont="1" applyBorder="1" applyAlignment="1"/>
    <xf numFmtId="3" fontId="6" fillId="0" borderId="12" xfId="1" applyNumberFormat="1" applyFont="1" applyBorder="1" applyAlignment="1"/>
    <xf numFmtId="3" fontId="5" fillId="0" borderId="12" xfId="1" applyNumberFormat="1" applyFont="1" applyBorder="1" applyAlignment="1"/>
    <xf numFmtId="3" fontId="5" fillId="0" borderId="13" xfId="1" applyNumberFormat="1" applyFont="1" applyBorder="1" applyAlignment="1"/>
    <xf numFmtId="0" fontId="3" fillId="3" borderId="4" xfId="0" quotePrefix="1" applyFont="1" applyFill="1" applyBorder="1" applyAlignment="1"/>
    <xf numFmtId="0" fontId="5" fillId="0" borderId="22" xfId="0" applyFont="1" applyBorder="1" applyAlignment="1"/>
    <xf numFmtId="0" fontId="3" fillId="0" borderId="23" xfId="0" applyFont="1" applyBorder="1" applyAlignment="1">
      <alignment wrapText="1"/>
    </xf>
    <xf numFmtId="0" fontId="5" fillId="0" borderId="23" xfId="0" applyFont="1" applyBorder="1" applyAlignment="1"/>
    <xf numFmtId="49" fontId="5" fillId="0" borderId="23" xfId="1" applyNumberFormat="1" applyFont="1" applyBorder="1" applyAlignment="1"/>
    <xf numFmtId="3" fontId="7" fillId="0" borderId="23" xfId="3" applyNumberFormat="1" applyFont="1" applyFill="1" applyBorder="1">
      <alignment vertical="center"/>
    </xf>
    <xf numFmtId="3" fontId="7" fillId="0" borderId="24" xfId="3" applyNumberFormat="1" applyFont="1" applyFill="1" applyBorder="1">
      <alignment vertical="center"/>
    </xf>
    <xf numFmtId="0" fontId="3" fillId="0" borderId="7" xfId="0" applyFont="1" applyBorder="1" applyAlignment="1"/>
    <xf numFmtId="0" fontId="3" fillId="0" borderId="7" xfId="0" applyFont="1" applyBorder="1" applyAlignment="1">
      <alignment wrapText="1"/>
    </xf>
    <xf numFmtId="49" fontId="3" fillId="0" borderId="7" xfId="0" applyNumberFormat="1" applyFont="1" applyBorder="1" applyAlignment="1"/>
    <xf numFmtId="3" fontId="3" fillId="0" borderId="7" xfId="1" applyNumberFormat="1" applyFont="1" applyBorder="1" applyAlignment="1"/>
    <xf numFmtId="3" fontId="4" fillId="0" borderId="7" xfId="1" applyNumberFormat="1" applyFont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wrapText="1"/>
    </xf>
    <xf numFmtId="0" fontId="3" fillId="3" borderId="9" xfId="0" applyFont="1" applyFill="1" applyBorder="1" applyAlignment="1"/>
    <xf numFmtId="49" fontId="3" fillId="3" borderId="9" xfId="0" applyNumberFormat="1" applyFont="1" applyFill="1" applyBorder="1" applyAlignment="1"/>
    <xf numFmtId="3" fontId="3" fillId="3" borderId="9" xfId="1" applyNumberFormat="1" applyFont="1" applyFill="1" applyBorder="1" applyAlignment="1"/>
    <xf numFmtId="3" fontId="4" fillId="3" borderId="9" xfId="1" applyNumberFormat="1" applyFont="1" applyFill="1" applyBorder="1" applyAlignment="1"/>
    <xf numFmtId="3" fontId="3" fillId="3" borderId="10" xfId="1" applyNumberFormat="1" applyFont="1" applyFill="1" applyBorder="1" applyAlignment="1"/>
    <xf numFmtId="49" fontId="5" fillId="0" borderId="5" xfId="0" applyNumberFormat="1" applyFont="1" applyBorder="1" applyAlignment="1"/>
    <xf numFmtId="3" fontId="4" fillId="3" borderId="5" xfId="1" applyNumberFormat="1" applyFont="1" applyFill="1" applyBorder="1" applyAlignment="1"/>
    <xf numFmtId="3" fontId="5" fillId="0" borderId="0" xfId="0" applyNumberFormat="1" applyFont="1" applyAlignment="1"/>
    <xf numFmtId="0" fontId="5" fillId="0" borderId="19" xfId="0" applyFont="1" applyBorder="1" applyAlignment="1"/>
    <xf numFmtId="0" fontId="5" fillId="0" borderId="20" xfId="0" applyFont="1" applyBorder="1" applyAlignment="1">
      <alignment wrapText="1"/>
    </xf>
    <xf numFmtId="0" fontId="5" fillId="0" borderId="20" xfId="0" applyFont="1" applyBorder="1" applyAlignment="1"/>
    <xf numFmtId="49" fontId="5" fillId="0" borderId="20" xfId="0" applyNumberFormat="1" applyFont="1" applyBorder="1" applyAlignment="1"/>
    <xf numFmtId="3" fontId="5" fillId="0" borderId="20" xfId="1" applyNumberFormat="1" applyFont="1" applyBorder="1" applyAlignment="1"/>
    <xf numFmtId="3" fontId="6" fillId="0" borderId="20" xfId="1" applyNumberFormat="1" applyFont="1" applyBorder="1" applyAlignment="1"/>
    <xf numFmtId="3" fontId="5" fillId="0" borderId="21" xfId="1" applyNumberFormat="1" applyFont="1" applyBorder="1" applyAlignment="1"/>
    <xf numFmtId="0" fontId="5" fillId="0" borderId="14" xfId="0" applyFont="1" applyBorder="1" applyAlignment="1"/>
    <xf numFmtId="0" fontId="5" fillId="0" borderId="14" xfId="0" applyFont="1" applyBorder="1" applyAlignment="1">
      <alignment wrapText="1"/>
    </xf>
    <xf numFmtId="49" fontId="5" fillId="0" borderId="14" xfId="0" applyNumberFormat="1" applyFont="1" applyBorder="1" applyAlignment="1"/>
    <xf numFmtId="3" fontId="5" fillId="0" borderId="14" xfId="1" applyNumberFormat="1" applyFont="1" applyBorder="1" applyAlignment="1"/>
    <xf numFmtId="3" fontId="6" fillId="0" borderId="14" xfId="1" applyNumberFormat="1" applyFont="1" applyBorder="1" applyAlignment="1"/>
    <xf numFmtId="0" fontId="3" fillId="0" borderId="15" xfId="0" applyFont="1" applyBorder="1" applyAlignment="1"/>
    <xf numFmtId="0" fontId="3" fillId="0" borderId="16" xfId="0" applyFont="1" applyBorder="1" applyAlignment="1">
      <alignment wrapText="1"/>
    </xf>
    <xf numFmtId="0" fontId="3" fillId="0" borderId="16" xfId="0" applyFont="1" applyBorder="1" applyAlignment="1"/>
    <xf numFmtId="49" fontId="3" fillId="0" borderId="16" xfId="0" applyNumberFormat="1" applyFont="1" applyBorder="1" applyAlignment="1"/>
    <xf numFmtId="3" fontId="3" fillId="0" borderId="16" xfId="1" applyNumberFormat="1" applyFont="1" applyBorder="1" applyAlignment="1"/>
    <xf numFmtId="3" fontId="4" fillId="0" borderId="16" xfId="1" applyNumberFormat="1" applyFont="1" applyBorder="1" applyAlignment="1"/>
    <xf numFmtId="3" fontId="3" fillId="0" borderId="17" xfId="1" applyNumberFormat="1" applyFont="1" applyBorder="1" applyAlignment="1"/>
    <xf numFmtId="9" fontId="5" fillId="0" borderId="0" xfId="2" applyFont="1" applyAlignment="1"/>
    <xf numFmtId="164" fontId="5" fillId="0" borderId="0" xfId="1" applyNumberFormat="1" applyFont="1" applyAlignment="1"/>
    <xf numFmtId="43" fontId="3" fillId="2" borderId="1" xfId="1" applyFont="1" applyFill="1" applyBorder="1" applyAlignment="1">
      <alignment horizontal="center" wrapText="1"/>
    </xf>
    <xf numFmtId="43" fontId="3" fillId="2" borderId="2" xfId="1" applyFont="1" applyFill="1" applyBorder="1" applyAlignment="1">
      <alignment horizontal="center" wrapText="1"/>
    </xf>
    <xf numFmtId="49" fontId="3" fillId="2" borderId="2" xfId="1" applyNumberFormat="1" applyFont="1" applyFill="1" applyBorder="1" applyAlignment="1">
      <alignment horizontal="center" wrapText="1"/>
    </xf>
    <xf numFmtId="43" fontId="4" fillId="2" borderId="2" xfId="1" applyFont="1" applyFill="1" applyBorder="1" applyAlignment="1">
      <alignment horizontal="center" wrapText="1"/>
    </xf>
    <xf numFmtId="43" fontId="3" fillId="2" borderId="3" xfId="1" applyFont="1" applyFill="1" applyBorder="1" applyAlignment="1">
      <alignment horizontal="center" wrapText="1"/>
    </xf>
    <xf numFmtId="0" fontId="3" fillId="0" borderId="23" xfId="0" applyFont="1" applyBorder="1" applyAlignment="1"/>
    <xf numFmtId="0" fontId="5" fillId="0" borderId="5" xfId="1" applyNumberFormat="1" applyFont="1" applyBorder="1" applyAlignment="1"/>
    <xf numFmtId="0" fontId="5" fillId="0" borderId="12" xfId="1" applyNumberFormat="1" applyFont="1" applyBorder="1" applyAlignment="1"/>
    <xf numFmtId="0" fontId="5" fillId="0" borderId="5" xfId="0" applyNumberFormat="1" applyFont="1" applyBorder="1" applyAlignment="1"/>
    <xf numFmtId="0" fontId="5" fillId="0" borderId="20" xfId="0" applyNumberFormat="1" applyFont="1" applyBorder="1" applyAlignment="1"/>
    <xf numFmtId="0" fontId="5" fillId="0" borderId="12" xfId="0" applyNumberFormat="1" applyFont="1" applyBorder="1" applyAlignment="1"/>
    <xf numFmtId="49" fontId="5" fillId="0" borderId="5" xfId="0" applyNumberFormat="1" applyFont="1" applyBorder="1" applyAlignment="1">
      <alignment horizontal="right"/>
    </xf>
    <xf numFmtId="0" fontId="5" fillId="0" borderId="20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49" fontId="5" fillId="0" borderId="12" xfId="1" applyNumberFormat="1" applyFont="1" applyBorder="1" applyAlignment="1">
      <alignment horizontal="right"/>
    </xf>
    <xf numFmtId="0" fontId="5" fillId="0" borderId="5" xfId="1" applyNumberFormat="1" applyFont="1" applyBorder="1" applyAlignment="1">
      <alignment horizontal="right"/>
    </xf>
    <xf numFmtId="3" fontId="3" fillId="0" borderId="29" xfId="1" applyNumberFormat="1" applyFont="1" applyBorder="1" applyAlignment="1"/>
    <xf numFmtId="0" fontId="5" fillId="0" borderId="20" xfId="1" applyNumberFormat="1" applyFont="1" applyBorder="1" applyAlignment="1"/>
    <xf numFmtId="0" fontId="5" fillId="0" borderId="12" xfId="1" applyNumberFormat="1" applyFont="1" applyBorder="1" applyAlignment="1">
      <alignment horizontal="right"/>
    </xf>
    <xf numFmtId="0" fontId="5" fillId="0" borderId="25" xfId="0" applyFont="1" applyBorder="1" applyAlignment="1"/>
    <xf numFmtId="0" fontId="5" fillId="0" borderId="26" xfId="0" applyNumberFormat="1" applyFont="1" applyBorder="1" applyAlignment="1"/>
    <xf numFmtId="0" fontId="3" fillId="0" borderId="29" xfId="0" applyFont="1" applyBorder="1" applyAlignment="1"/>
    <xf numFmtId="0" fontId="3" fillId="0" borderId="29" xfId="0" applyFont="1" applyBorder="1" applyAlignment="1">
      <alignment wrapText="1"/>
    </xf>
    <xf numFmtId="49" fontId="3" fillId="0" borderId="29" xfId="0" applyNumberFormat="1" applyFont="1" applyBorder="1" applyAlignment="1"/>
    <xf numFmtId="3" fontId="4" fillId="0" borderId="29" xfId="1" applyNumberFormat="1" applyFont="1" applyBorder="1" applyAlignment="1"/>
    <xf numFmtId="43" fontId="4" fillId="2" borderId="3" xfId="1" applyFont="1" applyFill="1" applyBorder="1" applyAlignment="1">
      <alignment horizontal="center" wrapText="1"/>
    </xf>
    <xf numFmtId="3" fontId="4" fillId="0" borderId="23" xfId="3" applyNumberFormat="1" applyFont="1" applyFill="1" applyBorder="1">
      <alignment vertical="center"/>
    </xf>
    <xf numFmtId="164" fontId="6" fillId="0" borderId="0" xfId="1" applyNumberFormat="1" applyFont="1" applyAlignment="1"/>
    <xf numFmtId="0" fontId="3" fillId="3" borderId="27" xfId="0" applyFont="1" applyFill="1" applyBorder="1" applyAlignment="1">
      <alignment horizontal="left" wrapText="1"/>
    </xf>
    <xf numFmtId="0" fontId="3" fillId="3" borderId="28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3" fillId="3" borderId="25" xfId="0" applyFont="1" applyFill="1" applyBorder="1" applyAlignment="1">
      <alignment horizontal="left" wrapText="1"/>
    </xf>
    <xf numFmtId="0" fontId="3" fillId="3" borderId="26" xfId="0" applyFont="1" applyFill="1" applyBorder="1" applyAlignment="1">
      <alignment horizontal="left" wrapText="1"/>
    </xf>
  </cellXfs>
  <cellStyles count="4">
    <cellStyle name="Comma" xfId="1" builtinId="3"/>
    <cellStyle name="Normal" xfId="0" builtinId="0"/>
    <cellStyle name="Percent" xfId="2" builtinId="5"/>
    <cellStyle name="SAPBEXaggData" xfId="3" xr:uid="{D356198A-BBCB-4590-AA78-39D9B9FE0D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29"/>
  <sheetViews>
    <sheetView tabSelected="1" topLeftCell="A109" zoomScaleNormal="100" workbookViewId="0">
      <selection activeCell="L83" sqref="L83"/>
    </sheetView>
  </sheetViews>
  <sheetFormatPr defaultColWidth="9.140625" defaultRowHeight="15" x14ac:dyDescent="0.25"/>
  <cols>
    <col min="1" max="1" width="11.7109375" style="3" customWidth="1"/>
    <col min="2" max="2" width="23" style="2" customWidth="1"/>
    <col min="3" max="3" width="9.140625" style="3"/>
    <col min="4" max="4" width="10.5703125" style="3" customWidth="1"/>
    <col min="5" max="5" width="12.28515625" style="3" customWidth="1"/>
    <col min="6" max="6" width="13.140625" style="3" customWidth="1"/>
    <col min="7" max="7" width="13.140625" style="4" customWidth="1"/>
    <col min="8" max="8" width="13.140625" style="3" customWidth="1"/>
    <col min="9" max="9" width="14.7109375" style="4" customWidth="1"/>
    <col min="10" max="10" width="15.42578125" style="3" customWidth="1"/>
    <col min="11" max="15" width="9.140625" style="3"/>
    <col min="16" max="16" width="14.140625" style="3" bestFit="1" customWidth="1"/>
    <col min="17" max="17" width="11.42578125" style="3" bestFit="1" customWidth="1"/>
    <col min="18" max="18" width="14.140625" style="3" bestFit="1" customWidth="1"/>
    <col min="19" max="16384" width="9.140625" style="3"/>
  </cols>
  <sheetData>
    <row r="1" spans="1:10" x14ac:dyDescent="0.25">
      <c r="A1" s="1" t="s">
        <v>19</v>
      </c>
      <c r="C1" s="3" t="s">
        <v>0</v>
      </c>
    </row>
    <row r="2" spans="1:10" x14ac:dyDescent="0.25">
      <c r="A2" s="1" t="s">
        <v>24</v>
      </c>
      <c r="E2" s="5"/>
      <c r="F2" s="6"/>
      <c r="G2" s="7"/>
      <c r="H2" s="6"/>
      <c r="I2" s="7"/>
      <c r="J2" s="6"/>
    </row>
    <row r="3" spans="1:10" ht="7.5" customHeight="1" thickBot="1" x14ac:dyDescent="0.3">
      <c r="E3" s="5"/>
      <c r="F3" s="6"/>
      <c r="G3" s="7"/>
      <c r="H3" s="6"/>
      <c r="I3" s="7"/>
      <c r="J3" s="6"/>
    </row>
    <row r="4" spans="1:10" s="2" customFormat="1" ht="72" x14ac:dyDescent="0.25">
      <c r="A4" s="70" t="s">
        <v>1</v>
      </c>
      <c r="B4" s="71" t="s">
        <v>2</v>
      </c>
      <c r="C4" s="71" t="s">
        <v>3</v>
      </c>
      <c r="D4" s="71" t="s">
        <v>4</v>
      </c>
      <c r="E4" s="72" t="s">
        <v>5</v>
      </c>
      <c r="F4" s="71" t="s">
        <v>20</v>
      </c>
      <c r="G4" s="73" t="s">
        <v>21</v>
      </c>
      <c r="H4" s="71" t="s">
        <v>22</v>
      </c>
      <c r="I4" s="95" t="s">
        <v>36</v>
      </c>
      <c r="J4" s="74" t="s">
        <v>23</v>
      </c>
    </row>
    <row r="5" spans="1:10" ht="29.25" x14ac:dyDescent="0.25">
      <c r="A5" s="8" t="s">
        <v>6</v>
      </c>
      <c r="B5" s="9" t="s">
        <v>31</v>
      </c>
      <c r="C5" s="10">
        <v>11</v>
      </c>
      <c r="D5" s="10" t="s">
        <v>7</v>
      </c>
      <c r="E5" s="11"/>
      <c r="F5" s="12">
        <f>SUM(F6:F11)</f>
        <v>31654148.710000001</v>
      </c>
      <c r="G5" s="12">
        <f t="shared" ref="G5:J5" si="0">SUM(G6:G11)</f>
        <v>33752894.000000007</v>
      </c>
      <c r="H5" s="12">
        <f t="shared" si="0"/>
        <v>38074964.999999993</v>
      </c>
      <c r="I5" s="47">
        <f t="shared" si="0"/>
        <v>39079136.999999993</v>
      </c>
      <c r="J5" s="13">
        <f t="shared" si="0"/>
        <v>41329136.999999993</v>
      </c>
    </row>
    <row r="6" spans="1:10" x14ac:dyDescent="0.25">
      <c r="A6" s="14"/>
      <c r="B6" s="15"/>
      <c r="C6" s="16"/>
      <c r="D6" s="16"/>
      <c r="E6" s="76">
        <v>31</v>
      </c>
      <c r="F6" s="17">
        <v>28174221.859999999</v>
      </c>
      <c r="G6" s="18">
        <v>30096274.690542426</v>
      </c>
      <c r="H6" s="17">
        <v>34837482.278399996</v>
      </c>
      <c r="I6" s="18">
        <v>35831612.558399998</v>
      </c>
      <c r="J6" s="19">
        <v>38059112.558399998</v>
      </c>
    </row>
    <row r="7" spans="1:10" x14ac:dyDescent="0.25">
      <c r="A7" s="14"/>
      <c r="B7" s="15"/>
      <c r="C7" s="16"/>
      <c r="D7" s="16"/>
      <c r="E7" s="76">
        <v>32</v>
      </c>
      <c r="F7" s="17">
        <v>3006104.0599999996</v>
      </c>
      <c r="G7" s="18">
        <v>3147207.1336097503</v>
      </c>
      <c r="H7" s="17">
        <v>2487295.8889999995</v>
      </c>
      <c r="I7" s="18">
        <v>2497337.6089999997</v>
      </c>
      <c r="J7" s="19">
        <v>2519837.6089999997</v>
      </c>
    </row>
    <row r="8" spans="1:10" x14ac:dyDescent="0.25">
      <c r="A8" s="14"/>
      <c r="B8" s="15"/>
      <c r="C8" s="16"/>
      <c r="D8" s="16"/>
      <c r="E8" s="76">
        <v>34</v>
      </c>
      <c r="F8" s="17">
        <v>17435.670000000002</v>
      </c>
      <c r="G8" s="18">
        <v>0</v>
      </c>
      <c r="H8" s="17"/>
      <c r="I8" s="18"/>
      <c r="J8" s="19"/>
    </row>
    <row r="9" spans="1:10" x14ac:dyDescent="0.25">
      <c r="A9" s="14"/>
      <c r="B9" s="15"/>
      <c r="C9" s="16"/>
      <c r="D9" s="16"/>
      <c r="E9" s="76">
        <v>37</v>
      </c>
      <c r="F9" s="17">
        <v>7396.41</v>
      </c>
      <c r="G9" s="18">
        <v>6548.9999999999936</v>
      </c>
      <c r="H9" s="17"/>
      <c r="I9" s="18"/>
      <c r="J9" s="19"/>
    </row>
    <row r="10" spans="1:10" x14ac:dyDescent="0.25">
      <c r="A10" s="14"/>
      <c r="B10" s="15"/>
      <c r="C10" s="16"/>
      <c r="D10" s="16"/>
      <c r="E10" s="76">
        <v>42</v>
      </c>
      <c r="F10" s="17">
        <v>448990.70999999996</v>
      </c>
      <c r="G10" s="18">
        <v>488492.18488729617</v>
      </c>
      <c r="H10" s="17">
        <v>663012.07219999994</v>
      </c>
      <c r="I10" s="18">
        <v>663012.07219999994</v>
      </c>
      <c r="J10" s="19">
        <v>663012.07219999994</v>
      </c>
    </row>
    <row r="11" spans="1:10" ht="15.75" thickBot="1" x14ac:dyDescent="0.3">
      <c r="A11" s="20"/>
      <c r="B11" s="21"/>
      <c r="C11" s="22"/>
      <c r="D11" s="22"/>
      <c r="E11" s="77">
        <v>45</v>
      </c>
      <c r="F11" s="23">
        <v>0</v>
      </c>
      <c r="G11" s="24">
        <v>14370.990960536388</v>
      </c>
      <c r="H11" s="25">
        <v>87174.760399999999</v>
      </c>
      <c r="I11" s="24">
        <v>87174.760399999999</v>
      </c>
      <c r="J11" s="26">
        <v>87174.760399999999</v>
      </c>
    </row>
    <row r="12" spans="1:10" ht="29.25" x14ac:dyDescent="0.25">
      <c r="A12" s="27" t="s">
        <v>30</v>
      </c>
      <c r="B12" s="9" t="s">
        <v>52</v>
      </c>
      <c r="C12" s="10">
        <v>11</v>
      </c>
      <c r="D12" s="10" t="s">
        <v>7</v>
      </c>
      <c r="E12" s="11"/>
      <c r="F12" s="12">
        <f>F13</f>
        <v>248.85</v>
      </c>
      <c r="G12" s="12">
        <f t="shared" ref="G12:J12" si="1">G13</f>
        <v>0</v>
      </c>
      <c r="H12" s="12">
        <f t="shared" si="1"/>
        <v>0</v>
      </c>
      <c r="I12" s="47">
        <f t="shared" si="1"/>
        <v>0</v>
      </c>
      <c r="J12" s="13">
        <f t="shared" si="1"/>
        <v>0</v>
      </c>
    </row>
    <row r="13" spans="1:10" ht="15.75" thickBot="1" x14ac:dyDescent="0.3">
      <c r="A13" s="14"/>
      <c r="B13" s="15"/>
      <c r="C13" s="16"/>
      <c r="D13" s="16"/>
      <c r="E13" s="76">
        <v>32</v>
      </c>
      <c r="F13" s="17">
        <v>248.85</v>
      </c>
      <c r="G13" s="18">
        <v>0</v>
      </c>
      <c r="H13" s="17">
        <v>0</v>
      </c>
      <c r="I13" s="18">
        <v>0</v>
      </c>
      <c r="J13" s="19">
        <v>0</v>
      </c>
    </row>
    <row r="14" spans="1:10" ht="15.75" thickBot="1" x14ac:dyDescent="0.3">
      <c r="A14" s="28"/>
      <c r="B14" s="29"/>
      <c r="C14" s="75" t="s">
        <v>25</v>
      </c>
      <c r="D14" s="30"/>
      <c r="E14" s="31"/>
      <c r="F14" s="32">
        <f>F5+F12</f>
        <v>31654397.560000002</v>
      </c>
      <c r="G14" s="32">
        <f t="shared" ref="G14:J14" si="2">G5+G12</f>
        <v>33752894.000000007</v>
      </c>
      <c r="H14" s="32">
        <f t="shared" si="2"/>
        <v>38074964.999999993</v>
      </c>
      <c r="I14" s="96">
        <f t="shared" si="2"/>
        <v>39079136.999999993</v>
      </c>
      <c r="J14" s="33">
        <f t="shared" si="2"/>
        <v>41329136.999999993</v>
      </c>
    </row>
    <row r="15" spans="1:10" ht="15.75" thickBot="1" x14ac:dyDescent="0.3">
      <c r="A15" s="34"/>
      <c r="B15" s="35"/>
      <c r="C15" s="34"/>
      <c r="D15" s="34"/>
      <c r="E15" s="36"/>
      <c r="F15" s="37"/>
      <c r="G15" s="38"/>
      <c r="H15" s="37"/>
      <c r="I15" s="38"/>
      <c r="J15" s="37"/>
    </row>
    <row r="16" spans="1:10" ht="63" customHeight="1" x14ac:dyDescent="0.25">
      <c r="A16" s="39" t="s">
        <v>8</v>
      </c>
      <c r="B16" s="40" t="s">
        <v>32</v>
      </c>
      <c r="C16" s="41">
        <v>31</v>
      </c>
      <c r="D16" s="41" t="s">
        <v>9</v>
      </c>
      <c r="E16" s="42"/>
      <c r="F16" s="43">
        <f>SUM(F17:F21)</f>
        <v>2734629.87</v>
      </c>
      <c r="G16" s="44">
        <f t="shared" ref="G16:J16" si="3">SUM(G17:G21)</f>
        <v>2432387.0257614981</v>
      </c>
      <c r="H16" s="43">
        <f t="shared" si="3"/>
        <v>2554006.3793971129</v>
      </c>
      <c r="I16" s="44">
        <f t="shared" si="3"/>
        <v>2681706.6959020495</v>
      </c>
      <c r="J16" s="45">
        <f t="shared" si="3"/>
        <v>2809407.0147545282</v>
      </c>
    </row>
    <row r="17" spans="1:14" x14ac:dyDescent="0.25">
      <c r="A17" s="14"/>
      <c r="B17" s="15"/>
      <c r="C17" s="16"/>
      <c r="D17" s="16"/>
      <c r="E17" s="78">
        <v>31</v>
      </c>
      <c r="F17" s="17">
        <v>575737.99</v>
      </c>
      <c r="G17" s="18">
        <v>603504.55842017953</v>
      </c>
      <c r="H17" s="17">
        <v>576183.8386623835</v>
      </c>
      <c r="I17" s="18">
        <v>604993.03059550235</v>
      </c>
      <c r="J17" s="19">
        <v>633802.22252862144</v>
      </c>
    </row>
    <row r="18" spans="1:14" x14ac:dyDescent="0.25">
      <c r="A18" s="14"/>
      <c r="B18" s="15"/>
      <c r="C18" s="16"/>
      <c r="D18" s="16"/>
      <c r="E18" s="78">
        <v>32</v>
      </c>
      <c r="F18" s="17">
        <v>1234029.2899999998</v>
      </c>
      <c r="G18" s="18">
        <v>1026258.3832870437</v>
      </c>
      <c r="H18" s="17">
        <v>788755.72714438068</v>
      </c>
      <c r="I18" s="18">
        <v>813629.81153668184</v>
      </c>
      <c r="J18" s="19">
        <v>852374.08827652375</v>
      </c>
    </row>
    <row r="19" spans="1:14" x14ac:dyDescent="0.25">
      <c r="A19" s="14"/>
      <c r="B19" s="15"/>
      <c r="C19" s="16"/>
      <c r="D19" s="16"/>
      <c r="E19" s="78">
        <v>34</v>
      </c>
      <c r="F19" s="17">
        <v>8711.56</v>
      </c>
      <c r="G19" s="18">
        <v>4417.2721445663565</v>
      </c>
      <c r="H19" s="17">
        <v>2554.0063770495722</v>
      </c>
      <c r="I19" s="18">
        <v>2681.7066959020494</v>
      </c>
      <c r="J19" s="19">
        <v>2809.4070147545281</v>
      </c>
    </row>
    <row r="20" spans="1:14" x14ac:dyDescent="0.25">
      <c r="A20" s="14"/>
      <c r="B20" s="15"/>
      <c r="C20" s="16"/>
      <c r="D20" s="16"/>
      <c r="E20" s="78">
        <v>37</v>
      </c>
      <c r="F20" s="17">
        <v>25495.119999999999</v>
      </c>
      <c r="G20" s="18">
        <v>8976.5373667321328</v>
      </c>
      <c r="H20" s="17">
        <v>5108.0127540991443</v>
      </c>
      <c r="I20" s="18">
        <v>5363.4133918040989</v>
      </c>
      <c r="J20" s="19">
        <v>5618.8140295090561</v>
      </c>
    </row>
    <row r="21" spans="1:14" x14ac:dyDescent="0.25">
      <c r="A21" s="14"/>
      <c r="B21" s="15"/>
      <c r="C21" s="16"/>
      <c r="D21" s="16"/>
      <c r="E21" s="78">
        <v>42</v>
      </c>
      <c r="F21" s="17">
        <v>890655.91000000015</v>
      </c>
      <c r="G21" s="18">
        <v>789230.27454297652</v>
      </c>
      <c r="H21" s="17">
        <v>1181404.7944592</v>
      </c>
      <c r="I21" s="18">
        <v>1255038.7336821593</v>
      </c>
      <c r="J21" s="19">
        <v>1314802.4829051192</v>
      </c>
    </row>
    <row r="22" spans="1:14" ht="42" customHeight="1" x14ac:dyDescent="0.25">
      <c r="A22" s="14"/>
      <c r="B22" s="15"/>
      <c r="C22" s="10">
        <v>5011</v>
      </c>
      <c r="D22" s="101" t="s">
        <v>37</v>
      </c>
      <c r="E22" s="102"/>
      <c r="F22" s="12">
        <f>SUM(F23:F26)</f>
        <v>0</v>
      </c>
      <c r="G22" s="47">
        <f>SUM(G23:G26)</f>
        <v>0</v>
      </c>
      <c r="H22" s="12">
        <f>SUM(H23:H26)</f>
        <v>5667010.3708316591</v>
      </c>
      <c r="I22" s="47">
        <f>SUM(I23:I26)</f>
        <v>3162501.0000000005</v>
      </c>
      <c r="J22" s="13">
        <f>SUM(J23:J26)</f>
        <v>2335377</v>
      </c>
    </row>
    <row r="23" spans="1:14" x14ac:dyDescent="0.25">
      <c r="A23" s="14"/>
      <c r="B23" s="15"/>
      <c r="C23" s="16"/>
      <c r="D23" s="16"/>
      <c r="E23" s="78">
        <v>31</v>
      </c>
      <c r="F23" s="17"/>
      <c r="G23" s="18"/>
      <c r="H23" s="17">
        <v>2391205.7090084162</v>
      </c>
      <c r="I23" s="18">
        <v>1264525.5643621208</v>
      </c>
      <c r="J23" s="19">
        <v>1041692.4655197095</v>
      </c>
    </row>
    <row r="24" spans="1:14" x14ac:dyDescent="0.25">
      <c r="A24" s="14"/>
      <c r="B24" s="15"/>
      <c r="C24" s="16"/>
      <c r="D24" s="16"/>
      <c r="E24" s="78">
        <v>32</v>
      </c>
      <c r="F24" s="17"/>
      <c r="G24" s="18"/>
      <c r="H24" s="17">
        <v>1900985.1170232426</v>
      </c>
      <c r="I24" s="18">
        <v>617119.19563787943</v>
      </c>
      <c r="J24" s="19">
        <v>200838.05448029071</v>
      </c>
    </row>
    <row r="25" spans="1:14" x14ac:dyDescent="0.25">
      <c r="A25" s="14"/>
      <c r="B25" s="15"/>
      <c r="C25" s="16"/>
      <c r="D25" s="16"/>
      <c r="E25" s="78">
        <v>37</v>
      </c>
      <c r="F25" s="17"/>
      <c r="G25" s="18"/>
      <c r="H25" s="17">
        <v>456001.77</v>
      </c>
      <c r="I25" s="18">
        <v>1024256.51</v>
      </c>
      <c r="J25" s="19">
        <v>1016422.77</v>
      </c>
    </row>
    <row r="26" spans="1:14" x14ac:dyDescent="0.25">
      <c r="A26" s="14"/>
      <c r="B26" s="15"/>
      <c r="C26" s="16"/>
      <c r="D26" s="16"/>
      <c r="E26" s="78">
        <v>42</v>
      </c>
      <c r="F26" s="17"/>
      <c r="G26" s="18"/>
      <c r="H26" s="17">
        <v>918817.77480000025</v>
      </c>
      <c r="I26" s="18">
        <v>256599.73</v>
      </c>
      <c r="J26" s="19">
        <v>76423.709999999992</v>
      </c>
    </row>
    <row r="27" spans="1:14" ht="42.75" customHeight="1" x14ac:dyDescent="0.25">
      <c r="A27" s="14"/>
      <c r="B27" s="15"/>
      <c r="C27" s="10">
        <v>5012</v>
      </c>
      <c r="D27" s="101" t="s">
        <v>38</v>
      </c>
      <c r="E27" s="102"/>
      <c r="F27" s="12">
        <f>SUM(F28:F29)</f>
        <v>0</v>
      </c>
      <c r="G27" s="47">
        <f>SUM(G28:G29)</f>
        <v>0</v>
      </c>
      <c r="H27" s="12">
        <f>SUM(H28:H29)</f>
        <v>14779.800000000001</v>
      </c>
      <c r="I27" s="47">
        <f>SUM(I28:I29)</f>
        <v>15945.000000000005</v>
      </c>
      <c r="J27" s="13">
        <f>SUM(J28:J29)</f>
        <v>15944.000000000004</v>
      </c>
    </row>
    <row r="28" spans="1:14" x14ac:dyDescent="0.25">
      <c r="A28" s="14"/>
      <c r="B28" s="15"/>
      <c r="C28" s="16"/>
      <c r="D28" s="16"/>
      <c r="E28" s="78">
        <v>31</v>
      </c>
      <c r="F28" s="17"/>
      <c r="G28" s="18"/>
      <c r="H28" s="17">
        <v>14410.6</v>
      </c>
      <c r="I28" s="18">
        <v>15546.677077537141</v>
      </c>
      <c r="J28" s="19">
        <v>15545.702058592169</v>
      </c>
    </row>
    <row r="29" spans="1:14" x14ac:dyDescent="0.25">
      <c r="A29" s="14"/>
      <c r="B29" s="15"/>
      <c r="C29" s="16"/>
      <c r="D29" s="16"/>
      <c r="E29" s="78">
        <v>32</v>
      </c>
      <c r="F29" s="17"/>
      <c r="G29" s="18"/>
      <c r="H29" s="17">
        <v>369.2</v>
      </c>
      <c r="I29" s="18">
        <v>398.32292246286426</v>
      </c>
      <c r="J29" s="19">
        <v>398.2979414078336</v>
      </c>
    </row>
    <row r="30" spans="1:14" ht="45" customHeight="1" x14ac:dyDescent="0.25">
      <c r="A30" s="14"/>
      <c r="B30" s="15"/>
      <c r="C30" s="10">
        <v>5052</v>
      </c>
      <c r="D30" s="101" t="s">
        <v>39</v>
      </c>
      <c r="E30" s="102"/>
      <c r="F30" s="12">
        <f>SUM(F31:F32)</f>
        <v>0</v>
      </c>
      <c r="G30" s="47">
        <f>SUM(G31:G32)</f>
        <v>0</v>
      </c>
      <c r="H30" s="12">
        <f>SUM(H31:H33)</f>
        <v>1262939.2528883601</v>
      </c>
      <c r="I30" s="47">
        <f t="shared" ref="I30:J30" si="4">SUM(I31:I33)</f>
        <v>265822.00217236229</v>
      </c>
      <c r="J30" s="13">
        <f t="shared" si="4"/>
        <v>308596.00912540848</v>
      </c>
    </row>
    <row r="31" spans="1:14" x14ac:dyDescent="0.25">
      <c r="A31" s="14"/>
      <c r="B31" s="15"/>
      <c r="C31" s="16"/>
      <c r="D31" s="16"/>
      <c r="E31" s="78">
        <v>31</v>
      </c>
      <c r="F31" s="17"/>
      <c r="G31" s="18"/>
      <c r="H31" s="17">
        <v>230628.20062418206</v>
      </c>
      <c r="I31" s="18">
        <v>37814.766048307436</v>
      </c>
      <c r="J31" s="19">
        <v>72051.715754453602</v>
      </c>
    </row>
    <row r="32" spans="1:14" x14ac:dyDescent="0.25">
      <c r="A32" s="14"/>
      <c r="B32" s="15"/>
      <c r="C32" s="16"/>
      <c r="D32" s="16"/>
      <c r="E32" s="78">
        <v>32</v>
      </c>
      <c r="F32" s="17"/>
      <c r="G32" s="18"/>
      <c r="H32" s="17">
        <v>191456.8994641781</v>
      </c>
      <c r="I32" s="18">
        <v>25209.783679124004</v>
      </c>
      <c r="J32" s="19">
        <v>66966.765237134969</v>
      </c>
      <c r="L32" s="48"/>
      <c r="M32" s="48"/>
      <c r="N32" s="48"/>
    </row>
    <row r="33" spans="1:15" x14ac:dyDescent="0.25">
      <c r="A33" s="14"/>
      <c r="B33" s="15"/>
      <c r="C33" s="16"/>
      <c r="D33" s="89"/>
      <c r="E33" s="90">
        <v>42</v>
      </c>
      <c r="F33" s="17"/>
      <c r="G33" s="18"/>
      <c r="H33" s="17">
        <v>840854.15280000004</v>
      </c>
      <c r="I33" s="18">
        <v>202797.45244493082</v>
      </c>
      <c r="J33" s="19">
        <v>169577.5281338199</v>
      </c>
      <c r="L33" s="48"/>
      <c r="M33" s="48"/>
      <c r="N33" s="48"/>
    </row>
    <row r="34" spans="1:15" ht="31.5" customHeight="1" x14ac:dyDescent="0.25">
      <c r="A34" s="14"/>
      <c r="B34" s="15"/>
      <c r="C34" s="10">
        <v>51000</v>
      </c>
      <c r="D34" s="101" t="s">
        <v>40</v>
      </c>
      <c r="E34" s="102"/>
      <c r="F34" s="12">
        <f>SUM(F35:F42)</f>
        <v>1429481.34</v>
      </c>
      <c r="G34" s="47">
        <f t="shared" ref="G34:J34" si="5">SUM(G35:G42)</f>
        <v>2465471.5266849822</v>
      </c>
      <c r="H34" s="12">
        <f t="shared" si="5"/>
        <v>1423048.7186904761</v>
      </c>
      <c r="I34" s="47">
        <f t="shared" si="5"/>
        <v>768557.90928571427</v>
      </c>
      <c r="J34" s="13">
        <f t="shared" si="5"/>
        <v>100000</v>
      </c>
    </row>
    <row r="35" spans="1:15" x14ac:dyDescent="0.25">
      <c r="A35" s="14"/>
      <c r="B35" s="15"/>
      <c r="C35" s="16"/>
      <c r="D35" s="16"/>
      <c r="E35" s="78">
        <v>31</v>
      </c>
      <c r="F35" s="17">
        <v>662732.3600000001</v>
      </c>
      <c r="G35" s="18">
        <v>956247.86045994726</v>
      </c>
      <c r="H35" s="17">
        <v>660626.19337047823</v>
      </c>
      <c r="I35" s="18">
        <v>325581.19933357346</v>
      </c>
      <c r="J35" s="19">
        <v>41000</v>
      </c>
      <c r="M35" s="48"/>
      <c r="N35" s="48"/>
      <c r="O35" s="48"/>
    </row>
    <row r="36" spans="1:15" x14ac:dyDescent="0.25">
      <c r="A36" s="14"/>
      <c r="B36" s="15"/>
      <c r="C36" s="16"/>
      <c r="D36" s="16"/>
      <c r="E36" s="78">
        <v>32</v>
      </c>
      <c r="F36" s="17">
        <v>459880.0400000001</v>
      </c>
      <c r="G36" s="18">
        <v>1037848.1285978534</v>
      </c>
      <c r="H36" s="17">
        <v>591404.69977193756</v>
      </c>
      <c r="I36" s="18">
        <v>321835.87844217569</v>
      </c>
      <c r="J36" s="19">
        <v>40000</v>
      </c>
      <c r="M36" s="48"/>
      <c r="N36" s="48"/>
      <c r="O36" s="48"/>
    </row>
    <row r="37" spans="1:15" x14ac:dyDescent="0.25">
      <c r="A37" s="14"/>
      <c r="B37" s="15"/>
      <c r="C37" s="16"/>
      <c r="D37" s="16"/>
      <c r="E37" s="78">
        <v>34</v>
      </c>
      <c r="F37" s="17">
        <v>879.70999999999992</v>
      </c>
      <c r="G37" s="18">
        <v>2.13</v>
      </c>
      <c r="H37" s="17"/>
      <c r="I37" s="18"/>
      <c r="J37" s="19"/>
    </row>
    <row r="38" spans="1:15" x14ac:dyDescent="0.25">
      <c r="A38" s="14"/>
      <c r="B38" s="15"/>
      <c r="C38" s="16"/>
      <c r="D38" s="16"/>
      <c r="E38" s="78">
        <v>35</v>
      </c>
      <c r="F38" s="17">
        <v>53135.24</v>
      </c>
      <c r="G38" s="18">
        <v>0</v>
      </c>
      <c r="H38" s="17"/>
      <c r="I38" s="18"/>
      <c r="J38" s="19"/>
    </row>
    <row r="39" spans="1:15" x14ac:dyDescent="0.25">
      <c r="A39" s="14"/>
      <c r="B39" s="15"/>
      <c r="C39" s="16"/>
      <c r="D39" s="16"/>
      <c r="E39" s="78">
        <v>36</v>
      </c>
      <c r="F39" s="17">
        <v>21083.83</v>
      </c>
      <c r="G39" s="18">
        <v>197222.5</v>
      </c>
      <c r="H39" s="17"/>
      <c r="I39" s="18"/>
      <c r="J39" s="19"/>
    </row>
    <row r="40" spans="1:15" x14ac:dyDescent="0.25">
      <c r="A40" s="14"/>
      <c r="B40" s="15"/>
      <c r="C40" s="16"/>
      <c r="D40" s="16"/>
      <c r="E40" s="78">
        <v>37</v>
      </c>
      <c r="F40" s="17">
        <v>14490.98</v>
      </c>
      <c r="G40" s="18">
        <v>6503.47</v>
      </c>
      <c r="H40" s="17"/>
      <c r="I40" s="18"/>
      <c r="J40" s="19"/>
    </row>
    <row r="41" spans="1:15" x14ac:dyDescent="0.25">
      <c r="A41" s="14"/>
      <c r="B41" s="15"/>
      <c r="C41" s="16"/>
      <c r="D41" s="16"/>
      <c r="E41" s="78">
        <v>38</v>
      </c>
      <c r="F41" s="17">
        <v>78815.02</v>
      </c>
      <c r="G41" s="18">
        <v>0</v>
      </c>
      <c r="H41" s="17"/>
      <c r="I41" s="18"/>
      <c r="J41" s="19"/>
    </row>
    <row r="42" spans="1:15" x14ac:dyDescent="0.25">
      <c r="A42" s="14"/>
      <c r="B42" s="15"/>
      <c r="C42" s="16"/>
      <c r="D42" s="16"/>
      <c r="E42" s="78">
        <v>42</v>
      </c>
      <c r="F42" s="17">
        <v>138464.16</v>
      </c>
      <c r="G42" s="18">
        <v>267647.43762718129</v>
      </c>
      <c r="H42" s="17">
        <v>171017.82554806041</v>
      </c>
      <c r="I42" s="18">
        <v>121140.83150996517</v>
      </c>
      <c r="J42" s="19">
        <v>19000</v>
      </c>
      <c r="M42" s="48"/>
      <c r="N42" s="48"/>
      <c r="O42" s="48"/>
    </row>
    <row r="43" spans="1:15" x14ac:dyDescent="0.25">
      <c r="A43" s="14"/>
      <c r="B43" s="15"/>
      <c r="C43" s="10">
        <v>52</v>
      </c>
      <c r="D43" s="10" t="s">
        <v>10</v>
      </c>
      <c r="E43" s="11"/>
      <c r="F43" s="12">
        <f>SUM(F44:F51)</f>
        <v>8236097.3999999994</v>
      </c>
      <c r="G43" s="47">
        <f t="shared" ref="G43:J43" si="6">SUM(G44:G51)</f>
        <v>7043406.0625009239</v>
      </c>
      <c r="H43" s="12">
        <f t="shared" si="6"/>
        <v>0</v>
      </c>
      <c r="I43" s="47">
        <f t="shared" si="6"/>
        <v>0</v>
      </c>
      <c r="J43" s="13">
        <f t="shared" si="6"/>
        <v>0</v>
      </c>
    </row>
    <row r="44" spans="1:15" x14ac:dyDescent="0.25">
      <c r="A44" s="14"/>
      <c r="B44" s="15"/>
      <c r="C44" s="16"/>
      <c r="D44" s="16"/>
      <c r="E44" s="78">
        <v>31</v>
      </c>
      <c r="F44" s="17">
        <v>2889616.2299999995</v>
      </c>
      <c r="G44" s="18">
        <v>3895228.6830601599</v>
      </c>
      <c r="H44" s="17"/>
      <c r="I44" s="18"/>
      <c r="J44" s="19"/>
    </row>
    <row r="45" spans="1:15" x14ac:dyDescent="0.25">
      <c r="A45" s="14"/>
      <c r="B45" s="15"/>
      <c r="C45" s="16"/>
      <c r="D45" s="16"/>
      <c r="E45" s="78">
        <v>32</v>
      </c>
      <c r="F45" s="17">
        <v>2257804.3600000008</v>
      </c>
      <c r="G45" s="18">
        <v>1726020.4533354708</v>
      </c>
      <c r="H45" s="17"/>
      <c r="I45" s="18"/>
      <c r="J45" s="19"/>
    </row>
    <row r="46" spans="1:15" x14ac:dyDescent="0.25">
      <c r="A46" s="14"/>
      <c r="B46" s="15"/>
      <c r="C46" s="16"/>
      <c r="D46" s="16"/>
      <c r="E46" s="78">
        <v>34</v>
      </c>
      <c r="F46" s="17">
        <v>3717.7900000000009</v>
      </c>
      <c r="G46" s="18">
        <v>928.42862045379979</v>
      </c>
      <c r="H46" s="17"/>
      <c r="I46" s="18"/>
      <c r="J46" s="19"/>
    </row>
    <row r="47" spans="1:15" x14ac:dyDescent="0.25">
      <c r="A47" s="14"/>
      <c r="B47" s="15"/>
      <c r="C47" s="16"/>
      <c r="D47" s="16"/>
      <c r="E47" s="78">
        <v>35</v>
      </c>
      <c r="F47" s="17">
        <v>143915.5</v>
      </c>
      <c r="G47" s="18">
        <v>0</v>
      </c>
      <c r="H47" s="17"/>
      <c r="I47" s="18"/>
      <c r="J47" s="19"/>
    </row>
    <row r="48" spans="1:15" x14ac:dyDescent="0.25">
      <c r="A48" s="14"/>
      <c r="B48" s="15"/>
      <c r="C48" s="16"/>
      <c r="D48" s="16"/>
      <c r="E48" s="78">
        <v>36</v>
      </c>
      <c r="F48" s="17">
        <v>141083.30000000002</v>
      </c>
      <c r="G48" s="18">
        <v>197225</v>
      </c>
      <c r="H48" s="17"/>
      <c r="I48" s="18"/>
      <c r="J48" s="19"/>
    </row>
    <row r="49" spans="1:18" x14ac:dyDescent="0.25">
      <c r="A49" s="14"/>
      <c r="B49" s="15"/>
      <c r="C49" s="16"/>
      <c r="D49" s="16"/>
      <c r="E49" s="78">
        <v>37</v>
      </c>
      <c r="F49" s="17">
        <v>994124.22</v>
      </c>
      <c r="G49" s="18">
        <v>159838.28717713591</v>
      </c>
      <c r="H49" s="17"/>
      <c r="I49" s="18"/>
      <c r="J49" s="19"/>
      <c r="P49" s="69">
        <v>10570549</v>
      </c>
      <c r="Q49" s="69">
        <v>974212</v>
      </c>
      <c r="R49" s="69">
        <f>SUM(P49:Q49)</f>
        <v>11544761</v>
      </c>
    </row>
    <row r="50" spans="1:18" x14ac:dyDescent="0.25">
      <c r="A50" s="14"/>
      <c r="B50" s="15"/>
      <c r="C50" s="16"/>
      <c r="D50" s="16"/>
      <c r="E50" s="78">
        <v>38</v>
      </c>
      <c r="F50" s="17">
        <v>78815.02</v>
      </c>
      <c r="G50" s="18">
        <v>0</v>
      </c>
      <c r="H50" s="17"/>
      <c r="I50" s="18"/>
      <c r="J50" s="19"/>
    </row>
    <row r="51" spans="1:18" x14ac:dyDescent="0.25">
      <c r="A51" s="14"/>
      <c r="B51" s="15"/>
      <c r="C51" s="16"/>
      <c r="D51" s="16"/>
      <c r="E51" s="78">
        <v>42</v>
      </c>
      <c r="F51" s="17">
        <v>1727020.9800000004</v>
      </c>
      <c r="G51" s="18">
        <v>1064165.2103077034</v>
      </c>
      <c r="H51" s="17"/>
      <c r="I51" s="18"/>
      <c r="J51" s="19"/>
    </row>
    <row r="52" spans="1:18" ht="16.5" customHeight="1" x14ac:dyDescent="0.25">
      <c r="A52" s="14"/>
      <c r="B52" s="15"/>
      <c r="C52" s="10">
        <v>533</v>
      </c>
      <c r="D52" s="101" t="s">
        <v>41</v>
      </c>
      <c r="E52" s="102"/>
      <c r="F52" s="12">
        <f>SUM(F53:F54)</f>
        <v>0</v>
      </c>
      <c r="G52" s="47">
        <f t="shared" ref="G52:J52" si="7">SUM(G53:G54)</f>
        <v>0</v>
      </c>
      <c r="H52" s="12">
        <f t="shared" si="7"/>
        <v>20724.479821254012</v>
      </c>
      <c r="I52" s="47">
        <f t="shared" si="7"/>
        <v>16906.298003072196</v>
      </c>
      <c r="J52" s="13">
        <f t="shared" si="7"/>
        <v>16906.298003072196</v>
      </c>
    </row>
    <row r="53" spans="1:18" x14ac:dyDescent="0.25">
      <c r="A53" s="14"/>
      <c r="B53" s="15"/>
      <c r="C53" s="16"/>
      <c r="D53" s="16"/>
      <c r="E53" s="78">
        <v>31</v>
      </c>
      <c r="F53" s="17">
        <v>0</v>
      </c>
      <c r="G53" s="18">
        <v>0</v>
      </c>
      <c r="H53" s="17">
        <v>929.03225806451621</v>
      </c>
      <c r="I53" s="18">
        <v>929.03225806451621</v>
      </c>
      <c r="J53" s="19">
        <v>929.03225806451621</v>
      </c>
    </row>
    <row r="54" spans="1:18" x14ac:dyDescent="0.25">
      <c r="A54" s="14"/>
      <c r="B54" s="15"/>
      <c r="C54" s="16"/>
      <c r="D54" s="16"/>
      <c r="E54" s="78">
        <v>32</v>
      </c>
      <c r="F54" s="17">
        <v>0</v>
      </c>
      <c r="G54" s="18">
        <v>0</v>
      </c>
      <c r="H54" s="17">
        <v>19795.447563189497</v>
      </c>
      <c r="I54" s="18">
        <v>15977.26574500768</v>
      </c>
      <c r="J54" s="19">
        <v>15977.26574500768</v>
      </c>
    </row>
    <row r="55" spans="1:18" ht="29.25" customHeight="1" x14ac:dyDescent="0.25">
      <c r="A55" s="14"/>
      <c r="B55" s="15"/>
      <c r="C55" s="10">
        <v>563</v>
      </c>
      <c r="D55" s="101" t="s">
        <v>44</v>
      </c>
      <c r="E55" s="102"/>
      <c r="F55" s="12">
        <f>SUM(F56:F59)</f>
        <v>0</v>
      </c>
      <c r="G55" s="47">
        <f>SUM(G56:G59)</f>
        <v>0</v>
      </c>
      <c r="H55" s="12">
        <f>SUM(H56:H59)</f>
        <v>974211.76</v>
      </c>
      <c r="I55" s="47">
        <f>SUM(I56:I59)</f>
        <v>376092.23</v>
      </c>
      <c r="J55" s="13">
        <f>SUM(J56:J59)</f>
        <v>199371.18000000002</v>
      </c>
    </row>
    <row r="56" spans="1:18" x14ac:dyDescent="0.25">
      <c r="A56" s="14"/>
      <c r="B56" s="15"/>
      <c r="C56" s="16"/>
      <c r="D56" s="16"/>
      <c r="E56" s="78">
        <v>31</v>
      </c>
      <c r="F56" s="17"/>
      <c r="G56" s="18"/>
      <c r="H56" s="17">
        <v>535816.46799999999</v>
      </c>
      <c r="I56" s="18">
        <v>206850.72649999999</v>
      </c>
      <c r="J56" s="19">
        <v>109654.149</v>
      </c>
    </row>
    <row r="57" spans="1:18" x14ac:dyDescent="0.25">
      <c r="A57" s="14"/>
      <c r="B57" s="15"/>
      <c r="C57" s="16"/>
      <c r="D57" s="16"/>
      <c r="E57" s="78">
        <v>32</v>
      </c>
      <c r="F57" s="17"/>
      <c r="G57" s="18"/>
      <c r="H57" s="17">
        <v>185100.23440000004</v>
      </c>
      <c r="I57" s="18">
        <v>71457.523699999991</v>
      </c>
      <c r="J57" s="19">
        <v>37880.5242</v>
      </c>
    </row>
    <row r="58" spans="1:18" x14ac:dyDescent="0.25">
      <c r="A58" s="14"/>
      <c r="B58" s="15"/>
      <c r="C58" s="16"/>
      <c r="D58" s="16"/>
      <c r="E58" s="78">
        <v>38</v>
      </c>
      <c r="F58" s="17"/>
      <c r="G58" s="18"/>
      <c r="H58" s="17">
        <v>48710.588000000003</v>
      </c>
      <c r="I58" s="18">
        <v>18804.611499999999</v>
      </c>
      <c r="J58" s="19">
        <v>9968.5590000000011</v>
      </c>
    </row>
    <row r="59" spans="1:18" x14ac:dyDescent="0.25">
      <c r="A59" s="49"/>
      <c r="B59" s="50"/>
      <c r="C59" s="51"/>
      <c r="D59" s="51"/>
      <c r="E59" s="79">
        <v>42</v>
      </c>
      <c r="F59" s="53"/>
      <c r="G59" s="54"/>
      <c r="H59" s="53">
        <v>204584.46960000001</v>
      </c>
      <c r="I59" s="54">
        <v>78979.368299999987</v>
      </c>
      <c r="J59" s="55">
        <v>41867.947799999994</v>
      </c>
    </row>
    <row r="60" spans="1:18" ht="29.25" customHeight="1" x14ac:dyDescent="0.25">
      <c r="A60" s="14"/>
      <c r="B60" s="15"/>
      <c r="C60" s="10">
        <v>581</v>
      </c>
      <c r="D60" s="101" t="s">
        <v>14</v>
      </c>
      <c r="E60" s="102"/>
      <c r="F60" s="12">
        <f>SUM(F61:F61)</f>
        <v>0</v>
      </c>
      <c r="G60" s="47">
        <f>SUM(G61:G61)</f>
        <v>0</v>
      </c>
      <c r="H60" s="12">
        <f>SUM(H61:H61)</f>
        <v>590700</v>
      </c>
      <c r="I60" s="47">
        <f>SUM(I61:I61)</f>
        <v>590700</v>
      </c>
      <c r="J60" s="13">
        <f>SUM(J61:J61)</f>
        <v>0</v>
      </c>
    </row>
    <row r="61" spans="1:18" x14ac:dyDescent="0.25">
      <c r="A61" s="14"/>
      <c r="B61" s="15"/>
      <c r="C61" s="16"/>
      <c r="D61" s="16"/>
      <c r="E61" s="78">
        <v>37</v>
      </c>
      <c r="F61" s="17"/>
      <c r="G61" s="18"/>
      <c r="H61" s="17">
        <v>590700</v>
      </c>
      <c r="I61" s="18">
        <v>590700</v>
      </c>
      <c r="J61" s="19">
        <v>0</v>
      </c>
    </row>
    <row r="62" spans="1:18" x14ac:dyDescent="0.25">
      <c r="A62" s="16"/>
      <c r="B62" s="15"/>
      <c r="C62" s="10">
        <v>61</v>
      </c>
      <c r="D62" s="10" t="s">
        <v>11</v>
      </c>
      <c r="E62" s="11"/>
      <c r="F62" s="12">
        <f>SUM(F63:F67)</f>
        <v>165975.86000000002</v>
      </c>
      <c r="G62" s="47">
        <f t="shared" ref="G62:J62" si="8">SUM(G63:G67)</f>
        <v>62565</v>
      </c>
      <c r="H62" s="12">
        <f t="shared" si="8"/>
        <v>241377.61499999993</v>
      </c>
      <c r="I62" s="47">
        <f t="shared" si="8"/>
        <v>260205.06896999993</v>
      </c>
      <c r="J62" s="12">
        <f t="shared" si="8"/>
        <v>286225.57586699998</v>
      </c>
    </row>
    <row r="63" spans="1:18" x14ac:dyDescent="0.25">
      <c r="A63" s="14"/>
      <c r="B63" s="15"/>
      <c r="C63" s="16"/>
      <c r="D63" s="16"/>
      <c r="E63" s="78">
        <v>31</v>
      </c>
      <c r="F63" s="17">
        <v>51918.39</v>
      </c>
      <c r="G63" s="18">
        <v>32063</v>
      </c>
      <c r="H63" s="17">
        <v>123102.58364999997</v>
      </c>
      <c r="I63" s="18">
        <v>135412.84201499997</v>
      </c>
      <c r="J63" s="19">
        <v>148954.12621650001</v>
      </c>
    </row>
    <row r="64" spans="1:18" x14ac:dyDescent="0.25">
      <c r="A64" s="14"/>
      <c r="B64" s="15"/>
      <c r="C64" s="16"/>
      <c r="D64" s="16"/>
      <c r="E64" s="78">
        <v>32</v>
      </c>
      <c r="F64" s="17">
        <v>98184.62</v>
      </c>
      <c r="G64" s="18">
        <v>23566</v>
      </c>
      <c r="H64" s="17">
        <v>94137.269849999968</v>
      </c>
      <c r="I64" s="18">
        <v>103550.99683499997</v>
      </c>
      <c r="J64" s="19">
        <v>113906.09651849997</v>
      </c>
    </row>
    <row r="65" spans="1:10" x14ac:dyDescent="0.25">
      <c r="A65" s="14"/>
      <c r="B65" s="15"/>
      <c r="C65" s="16"/>
      <c r="D65" s="16"/>
      <c r="E65" s="78">
        <v>34</v>
      </c>
      <c r="F65" s="17">
        <v>175.35</v>
      </c>
      <c r="G65" s="18">
        <v>48</v>
      </c>
      <c r="H65" s="17"/>
      <c r="I65" s="18"/>
      <c r="J65" s="19"/>
    </row>
    <row r="66" spans="1:10" x14ac:dyDescent="0.25">
      <c r="A66" s="14"/>
      <c r="B66" s="15"/>
      <c r="C66" s="16"/>
      <c r="D66" s="16"/>
      <c r="E66" s="78">
        <v>37</v>
      </c>
      <c r="F66" s="17">
        <v>0</v>
      </c>
      <c r="G66" s="18">
        <v>0</v>
      </c>
      <c r="H66" s="17">
        <v>4827.5522999999985</v>
      </c>
      <c r="I66" s="18"/>
      <c r="J66" s="19"/>
    </row>
    <row r="67" spans="1:10" ht="15.75" thickBot="1" x14ac:dyDescent="0.3">
      <c r="A67" s="20"/>
      <c r="B67" s="21"/>
      <c r="C67" s="22"/>
      <c r="D67" s="22"/>
      <c r="E67" s="80">
        <v>42</v>
      </c>
      <c r="F67" s="25">
        <v>15697.500000000002</v>
      </c>
      <c r="G67" s="24">
        <v>6888</v>
      </c>
      <c r="H67" s="25">
        <v>19310.209199999994</v>
      </c>
      <c r="I67" s="24">
        <v>21241.230119999997</v>
      </c>
      <c r="J67" s="26">
        <v>23365.353131999997</v>
      </c>
    </row>
    <row r="68" spans="1:10" ht="15.75" thickBot="1" x14ac:dyDescent="0.3">
      <c r="A68" s="28"/>
      <c r="B68" s="29"/>
      <c r="C68" s="75" t="s">
        <v>26</v>
      </c>
      <c r="D68" s="30"/>
      <c r="E68" s="31"/>
      <c r="F68" s="32">
        <f>F16+F22+F27+F30+F34+F43+F52+F55+F60+F62</f>
        <v>12566184.469999999</v>
      </c>
      <c r="G68" s="32">
        <f>G16+G22+G27+G30+G34+G43+G52+G55+G60+G62</f>
        <v>12003829.614947405</v>
      </c>
      <c r="H68" s="32">
        <f>H16+H22+H27+H30+H34+H43+H52+H55+H60+H62</f>
        <v>12748798.376628861</v>
      </c>
      <c r="I68" s="96">
        <f>I16+I22+I27+I30+I34+I43+I52+I55+I60+I62</f>
        <v>8138436.2043331973</v>
      </c>
      <c r="J68" s="33">
        <f>J16+J22+J27+J30+J34+J43+J52+J55+J60+J62</f>
        <v>6071827.0777500086</v>
      </c>
    </row>
    <row r="69" spans="1:10" ht="15.75" thickBot="1" x14ac:dyDescent="0.3">
      <c r="A69" s="34"/>
      <c r="B69" s="35"/>
      <c r="C69" s="34"/>
      <c r="D69" s="34"/>
      <c r="E69" s="36"/>
      <c r="F69" s="37"/>
      <c r="G69" s="38"/>
      <c r="H69" s="37"/>
      <c r="I69" s="38"/>
      <c r="J69" s="37"/>
    </row>
    <row r="70" spans="1:10" ht="58.5" customHeight="1" x14ac:dyDescent="0.25">
      <c r="A70" s="39" t="s">
        <v>12</v>
      </c>
      <c r="B70" s="40" t="s">
        <v>33</v>
      </c>
      <c r="C70" s="41">
        <v>12</v>
      </c>
      <c r="D70" s="98" t="s">
        <v>13</v>
      </c>
      <c r="E70" s="99"/>
      <c r="F70" s="43">
        <f>SUM(F71:F72)</f>
        <v>2119631.9900000002</v>
      </c>
      <c r="G70" s="44">
        <f t="shared" ref="G70:J70" si="9">SUM(G71:G72)</f>
        <v>4758978</v>
      </c>
      <c r="H70" s="43">
        <f t="shared" si="9"/>
        <v>0</v>
      </c>
      <c r="I70" s="44">
        <f t="shared" si="9"/>
        <v>0</v>
      </c>
      <c r="J70" s="45">
        <f t="shared" si="9"/>
        <v>0</v>
      </c>
    </row>
    <row r="71" spans="1:10" x14ac:dyDescent="0.25">
      <c r="A71" s="14"/>
      <c r="B71" s="15"/>
      <c r="C71" s="16"/>
      <c r="D71" s="16"/>
      <c r="E71" s="78">
        <v>32</v>
      </c>
      <c r="F71" s="17">
        <v>31709.95</v>
      </c>
      <c r="G71" s="18">
        <v>73308</v>
      </c>
      <c r="H71" s="17"/>
      <c r="I71" s="18"/>
      <c r="J71" s="19"/>
    </row>
    <row r="72" spans="1:10" x14ac:dyDescent="0.25">
      <c r="A72" s="14"/>
      <c r="B72" s="15"/>
      <c r="C72" s="16"/>
      <c r="D72" s="16"/>
      <c r="E72" s="78">
        <v>42</v>
      </c>
      <c r="F72" s="17">
        <v>2087922.04</v>
      </c>
      <c r="G72" s="18">
        <v>4685670</v>
      </c>
      <c r="H72" s="17"/>
      <c r="I72" s="18"/>
      <c r="J72" s="19"/>
    </row>
    <row r="73" spans="1:10" ht="29.25" customHeight="1" x14ac:dyDescent="0.25">
      <c r="A73" s="8"/>
      <c r="B73" s="9"/>
      <c r="C73" s="10">
        <v>563</v>
      </c>
      <c r="D73" s="101" t="s">
        <v>44</v>
      </c>
      <c r="E73" s="102"/>
      <c r="F73" s="12">
        <f>SUM(F74:F79)</f>
        <v>12930272</v>
      </c>
      <c r="G73" s="47">
        <f>SUM(G74:G79)</f>
        <v>27638198.118492227</v>
      </c>
      <c r="H73" s="12">
        <f>SUM(H74:H79)</f>
        <v>0</v>
      </c>
      <c r="I73" s="47">
        <f>SUM(I74:I79)</f>
        <v>0</v>
      </c>
      <c r="J73" s="13">
        <f>SUM(J74:J79)</f>
        <v>0</v>
      </c>
    </row>
    <row r="74" spans="1:10" x14ac:dyDescent="0.25">
      <c r="A74" s="14"/>
      <c r="B74" s="15"/>
      <c r="C74" s="16"/>
      <c r="D74" s="16"/>
      <c r="E74" s="78">
        <v>31</v>
      </c>
      <c r="F74" s="17">
        <v>148181.65</v>
      </c>
      <c r="G74" s="18">
        <v>242783.6684222433</v>
      </c>
      <c r="H74" s="17"/>
      <c r="I74" s="18"/>
      <c r="J74" s="19"/>
    </row>
    <row r="75" spans="1:10" x14ac:dyDescent="0.25">
      <c r="A75" s="14"/>
      <c r="B75" s="15"/>
      <c r="C75" s="16"/>
      <c r="D75" s="16"/>
      <c r="E75" s="78">
        <v>32</v>
      </c>
      <c r="F75" s="17">
        <v>353019.35000000003</v>
      </c>
      <c r="G75" s="18">
        <v>539389.38206511375</v>
      </c>
      <c r="H75" s="17"/>
      <c r="I75" s="18"/>
      <c r="J75" s="19"/>
    </row>
    <row r="76" spans="1:10" x14ac:dyDescent="0.25">
      <c r="A76" s="14"/>
      <c r="B76" s="15"/>
      <c r="C76" s="16"/>
      <c r="D76" s="16"/>
      <c r="E76" s="78">
        <v>34</v>
      </c>
      <c r="F76" s="17">
        <v>406.72999999999996</v>
      </c>
      <c r="G76" s="18">
        <v>0</v>
      </c>
      <c r="H76" s="17"/>
      <c r="I76" s="18"/>
      <c r="J76" s="19"/>
    </row>
    <row r="77" spans="1:10" x14ac:dyDescent="0.25">
      <c r="A77" s="14"/>
      <c r="B77" s="15"/>
      <c r="C77" s="16"/>
      <c r="D77" s="16"/>
      <c r="E77" s="78">
        <v>36</v>
      </c>
      <c r="F77" s="17">
        <v>131284.73000000001</v>
      </c>
      <c r="G77" s="18">
        <v>150000</v>
      </c>
      <c r="H77" s="17"/>
      <c r="I77" s="18"/>
      <c r="J77" s="19"/>
    </row>
    <row r="78" spans="1:10" x14ac:dyDescent="0.25">
      <c r="A78" s="14"/>
      <c r="B78" s="15"/>
      <c r="C78" s="16"/>
      <c r="D78" s="16"/>
      <c r="E78" s="78">
        <v>38</v>
      </c>
      <c r="F78" s="17">
        <v>158405.1</v>
      </c>
      <c r="G78" s="18">
        <v>0</v>
      </c>
      <c r="H78" s="17"/>
      <c r="I78" s="18"/>
      <c r="J78" s="19"/>
    </row>
    <row r="79" spans="1:10" x14ac:dyDescent="0.25">
      <c r="A79" s="14"/>
      <c r="B79" s="15"/>
      <c r="C79" s="16"/>
      <c r="D79" s="16"/>
      <c r="E79" s="78">
        <v>42</v>
      </c>
      <c r="F79" s="17">
        <v>12138974.439999999</v>
      </c>
      <c r="G79" s="18">
        <v>26706025.068004869</v>
      </c>
      <c r="H79" s="17"/>
      <c r="I79" s="18"/>
      <c r="J79" s="19"/>
    </row>
    <row r="80" spans="1:10" ht="27.75" customHeight="1" x14ac:dyDescent="0.25">
      <c r="A80" s="8"/>
      <c r="B80" s="9"/>
      <c r="C80" s="10">
        <v>581</v>
      </c>
      <c r="D80" s="101" t="s">
        <v>14</v>
      </c>
      <c r="E80" s="102"/>
      <c r="F80" s="12">
        <f>SUM(F81:F85)</f>
        <v>1354945.5499999996</v>
      </c>
      <c r="G80" s="47">
        <f t="shared" ref="G80:J80" si="10">SUM(G81:G85)</f>
        <v>5754993.375</v>
      </c>
      <c r="H80" s="12">
        <f t="shared" si="10"/>
        <v>2424044.8508316576</v>
      </c>
      <c r="I80" s="47">
        <f t="shared" si="10"/>
        <v>0</v>
      </c>
      <c r="J80" s="13">
        <f t="shared" si="10"/>
        <v>0</v>
      </c>
    </row>
    <row r="81" spans="1:10" x14ac:dyDescent="0.25">
      <c r="A81" s="14"/>
      <c r="B81" s="15"/>
      <c r="C81" s="16"/>
      <c r="D81" s="16"/>
      <c r="E81" s="78">
        <v>31</v>
      </c>
      <c r="F81" s="17">
        <v>201498.80999999997</v>
      </c>
      <c r="G81" s="18">
        <v>1246341.8659885214</v>
      </c>
      <c r="H81" s="17">
        <v>24758.918608416112</v>
      </c>
      <c r="I81" s="18"/>
      <c r="J81" s="19"/>
    </row>
    <row r="82" spans="1:10" x14ac:dyDescent="0.25">
      <c r="A82" s="14"/>
      <c r="B82" s="15"/>
      <c r="C82" s="16"/>
      <c r="D82" s="16"/>
      <c r="E82" s="81">
        <v>32</v>
      </c>
      <c r="F82" s="17">
        <v>1118333.6999999997</v>
      </c>
      <c r="G82" s="18">
        <v>1783736.2934868271</v>
      </c>
      <c r="H82" s="17">
        <v>1310626.4980710184</v>
      </c>
      <c r="I82" s="18"/>
      <c r="J82" s="19"/>
    </row>
    <row r="83" spans="1:10" x14ac:dyDescent="0.25">
      <c r="A83" s="49"/>
      <c r="B83" s="50"/>
      <c r="C83" s="51"/>
      <c r="D83" s="51"/>
      <c r="E83" s="82">
        <v>34</v>
      </c>
      <c r="F83" s="53">
        <v>2272.3999999999996</v>
      </c>
      <c r="G83" s="54">
        <v>0</v>
      </c>
      <c r="H83" s="53"/>
      <c r="I83" s="54"/>
      <c r="J83" s="55"/>
    </row>
    <row r="84" spans="1:10" x14ac:dyDescent="0.25">
      <c r="A84" s="49"/>
      <c r="B84" s="50"/>
      <c r="C84" s="51"/>
      <c r="D84" s="51"/>
      <c r="E84" s="82">
        <v>37</v>
      </c>
      <c r="F84" s="53">
        <v>32472.45</v>
      </c>
      <c r="G84" s="54">
        <v>0</v>
      </c>
      <c r="H84" s="53"/>
      <c r="I84" s="54"/>
      <c r="J84" s="55"/>
    </row>
    <row r="85" spans="1:10" ht="15.75" thickBot="1" x14ac:dyDescent="0.3">
      <c r="A85" s="20"/>
      <c r="B85" s="21"/>
      <c r="C85" s="22"/>
      <c r="D85" s="22"/>
      <c r="E85" s="83">
        <v>42</v>
      </c>
      <c r="F85" s="25">
        <v>368.18999999999869</v>
      </c>
      <c r="G85" s="24">
        <v>2724915.2155246511</v>
      </c>
      <c r="H85" s="25">
        <v>1088659.4341522234</v>
      </c>
      <c r="I85" s="24"/>
      <c r="J85" s="26"/>
    </row>
    <row r="86" spans="1:10" ht="15.75" thickBot="1" x14ac:dyDescent="0.3">
      <c r="A86" s="28"/>
      <c r="B86" s="29"/>
      <c r="C86" s="75" t="s">
        <v>27</v>
      </c>
      <c r="D86" s="30"/>
      <c r="E86" s="31"/>
      <c r="F86" s="32">
        <f>F70+F73+F80</f>
        <v>16404849.539999999</v>
      </c>
      <c r="G86" s="32">
        <f>G70+G73+G80</f>
        <v>38152169.493492231</v>
      </c>
      <c r="H86" s="32">
        <f>H70+H73+H80</f>
        <v>2424044.8508316576</v>
      </c>
      <c r="I86" s="96">
        <f>I70+I73+I80</f>
        <v>0</v>
      </c>
      <c r="J86" s="33">
        <f>J70+J73+J80</f>
        <v>0</v>
      </c>
    </row>
    <row r="87" spans="1:10" ht="15.75" thickBot="1" x14ac:dyDescent="0.3">
      <c r="A87" s="34"/>
      <c r="B87" s="35"/>
      <c r="C87" s="34"/>
      <c r="D87" s="34"/>
      <c r="E87" s="36"/>
      <c r="F87" s="37"/>
      <c r="G87" s="38"/>
      <c r="H87" s="37"/>
      <c r="I87" s="38"/>
      <c r="J87" s="37"/>
    </row>
    <row r="88" spans="1:10" ht="118.5" customHeight="1" x14ac:dyDescent="0.25">
      <c r="A88" s="39" t="s">
        <v>48</v>
      </c>
      <c r="B88" s="40" t="s">
        <v>50</v>
      </c>
      <c r="C88" s="41">
        <v>563</v>
      </c>
      <c r="D88" s="98" t="s">
        <v>44</v>
      </c>
      <c r="E88" s="99"/>
      <c r="F88" s="43">
        <f>SUM(F89:F90)</f>
        <v>0</v>
      </c>
      <c r="G88" s="44">
        <f t="shared" ref="G88" si="11">SUM(G89:G90)</f>
        <v>0</v>
      </c>
      <c r="H88" s="43">
        <f>SUM(H89:H92)</f>
        <v>527536.45657568239</v>
      </c>
      <c r="I88" s="44">
        <f t="shared" ref="I88:J88" si="12">SUM(I89:I92)</f>
        <v>169588.10769230771</v>
      </c>
      <c r="J88" s="45">
        <f t="shared" si="12"/>
        <v>0</v>
      </c>
    </row>
    <row r="89" spans="1:10" x14ac:dyDescent="0.25">
      <c r="A89" s="14"/>
      <c r="B89" s="15"/>
      <c r="C89" s="16"/>
      <c r="D89" s="16"/>
      <c r="E89" s="78">
        <v>31</v>
      </c>
      <c r="F89" s="17"/>
      <c r="G89" s="18"/>
      <c r="H89" s="17">
        <v>290145.05111662531</v>
      </c>
      <c r="I89" s="18">
        <v>93273.459230769236</v>
      </c>
      <c r="J89" s="19">
        <v>0</v>
      </c>
    </row>
    <row r="90" spans="1:10" x14ac:dyDescent="0.25">
      <c r="A90" s="14"/>
      <c r="B90" s="15"/>
      <c r="C90" s="16"/>
      <c r="D90" s="16"/>
      <c r="E90" s="78">
        <v>32</v>
      </c>
      <c r="F90" s="17"/>
      <c r="G90" s="18"/>
      <c r="H90" s="17">
        <v>100231.92674937965</v>
      </c>
      <c r="I90" s="18">
        <v>32221.740461538462</v>
      </c>
      <c r="J90" s="19">
        <v>0</v>
      </c>
    </row>
    <row r="91" spans="1:10" x14ac:dyDescent="0.25">
      <c r="A91" s="49"/>
      <c r="B91" s="50"/>
      <c r="C91" s="51"/>
      <c r="D91" s="51"/>
      <c r="E91" s="79">
        <v>38</v>
      </c>
      <c r="F91" s="53"/>
      <c r="G91" s="54"/>
      <c r="H91" s="53">
        <v>26376.822828784119</v>
      </c>
      <c r="I91" s="54">
        <v>8479.4053846153838</v>
      </c>
      <c r="J91" s="55">
        <v>0</v>
      </c>
    </row>
    <row r="92" spans="1:10" ht="15.75" thickBot="1" x14ac:dyDescent="0.3">
      <c r="A92" s="49"/>
      <c r="B92" s="50"/>
      <c r="C92" s="51"/>
      <c r="D92" s="51"/>
      <c r="E92" s="79">
        <v>42</v>
      </c>
      <c r="F92" s="53"/>
      <c r="G92" s="54"/>
      <c r="H92" s="53">
        <v>110782.6558808933</v>
      </c>
      <c r="I92" s="54">
        <v>35613.502615384612</v>
      </c>
      <c r="J92" s="55">
        <v>0</v>
      </c>
    </row>
    <row r="93" spans="1:10" ht="15.75" thickBot="1" x14ac:dyDescent="0.3">
      <c r="A93" s="28"/>
      <c r="B93" s="29"/>
      <c r="C93" s="75" t="s">
        <v>49</v>
      </c>
      <c r="D93" s="30"/>
      <c r="E93" s="31"/>
      <c r="F93" s="32">
        <f>F88</f>
        <v>0</v>
      </c>
      <c r="G93" s="32">
        <f>G88</f>
        <v>0</v>
      </c>
      <c r="H93" s="32">
        <f>H88</f>
        <v>527536.45657568239</v>
      </c>
      <c r="I93" s="96">
        <f>I88</f>
        <v>169588.10769230771</v>
      </c>
      <c r="J93" s="33">
        <f>J88</f>
        <v>0</v>
      </c>
    </row>
    <row r="94" spans="1:10" ht="15.75" thickBot="1" x14ac:dyDescent="0.3">
      <c r="A94" s="91"/>
      <c r="B94" s="92"/>
      <c r="C94" s="91"/>
      <c r="D94" s="91"/>
      <c r="E94" s="93"/>
      <c r="F94" s="86"/>
      <c r="G94" s="94"/>
      <c r="H94" s="86"/>
      <c r="I94" s="94"/>
      <c r="J94" s="86"/>
    </row>
    <row r="95" spans="1:10" ht="15.75" thickBot="1" x14ac:dyDescent="0.3">
      <c r="A95" s="34"/>
      <c r="B95" s="35"/>
      <c r="C95" s="34"/>
      <c r="D95" s="34"/>
      <c r="E95" s="36"/>
      <c r="F95" s="37"/>
      <c r="G95" s="38"/>
      <c r="H95" s="37"/>
      <c r="I95" s="38"/>
      <c r="J95" s="37"/>
    </row>
    <row r="96" spans="1:10" ht="91.5" customHeight="1" x14ac:dyDescent="0.25">
      <c r="A96" s="39" t="s">
        <v>45</v>
      </c>
      <c r="B96" s="40" t="s">
        <v>46</v>
      </c>
      <c r="C96" s="41">
        <v>563</v>
      </c>
      <c r="D96" s="98" t="s">
        <v>44</v>
      </c>
      <c r="E96" s="99"/>
      <c r="F96" s="43">
        <f>SUM(F97:F98)</f>
        <v>0</v>
      </c>
      <c r="G96" s="44">
        <f t="shared" ref="G96" si="13">SUM(G97:G98)</f>
        <v>0</v>
      </c>
      <c r="H96" s="43">
        <f>SUM(H97:H100)</f>
        <v>361943.33515151514</v>
      </c>
      <c r="I96" s="44">
        <f t="shared" ref="I96:J96" si="14">SUM(I97:I100)</f>
        <v>16377.953181818184</v>
      </c>
      <c r="J96" s="45">
        <f t="shared" si="14"/>
        <v>0</v>
      </c>
    </row>
    <row r="97" spans="1:14" x14ac:dyDescent="0.25">
      <c r="A97" s="14"/>
      <c r="B97" s="15"/>
      <c r="C97" s="16"/>
      <c r="D97" s="16"/>
      <c r="E97" s="46">
        <v>31</v>
      </c>
      <c r="F97" s="17"/>
      <c r="G97" s="18"/>
      <c r="H97" s="17">
        <v>199068.83433333333</v>
      </c>
      <c r="I97" s="18">
        <v>9007.8742500000008</v>
      </c>
      <c r="J97" s="19">
        <v>0</v>
      </c>
    </row>
    <row r="98" spans="1:14" x14ac:dyDescent="0.25">
      <c r="A98" s="14"/>
      <c r="B98" s="15"/>
      <c r="C98" s="16"/>
      <c r="D98" s="16"/>
      <c r="E98" s="46">
        <v>32</v>
      </c>
      <c r="F98" s="17"/>
      <c r="G98" s="18"/>
      <c r="H98" s="17">
        <v>68769.233678787874</v>
      </c>
      <c r="I98" s="18">
        <v>3111.8111045454548</v>
      </c>
      <c r="J98" s="19">
        <v>0</v>
      </c>
    </row>
    <row r="99" spans="1:14" x14ac:dyDescent="0.25">
      <c r="A99" s="49"/>
      <c r="B99" s="50"/>
      <c r="C99" s="51"/>
      <c r="D99" s="51"/>
      <c r="E99" s="52">
        <v>38</v>
      </c>
      <c r="F99" s="53"/>
      <c r="G99" s="54"/>
      <c r="H99" s="53">
        <v>18097.16675757576</v>
      </c>
      <c r="I99" s="54">
        <v>818.8976590909092</v>
      </c>
      <c r="J99" s="55">
        <v>0</v>
      </c>
    </row>
    <row r="100" spans="1:14" ht="15.75" thickBot="1" x14ac:dyDescent="0.3">
      <c r="A100" s="49"/>
      <c r="B100" s="50"/>
      <c r="C100" s="51"/>
      <c r="D100" s="51"/>
      <c r="E100" s="52">
        <v>42</v>
      </c>
      <c r="F100" s="53"/>
      <c r="G100" s="54"/>
      <c r="H100" s="53">
        <v>76008.100381818178</v>
      </c>
      <c r="I100" s="54">
        <v>3439.3701681818179</v>
      </c>
      <c r="J100" s="55">
        <v>0</v>
      </c>
    </row>
    <row r="101" spans="1:14" ht="15.75" thickBot="1" x14ac:dyDescent="0.3">
      <c r="A101" s="28"/>
      <c r="B101" s="29"/>
      <c r="C101" s="75" t="s">
        <v>47</v>
      </c>
      <c r="D101" s="30"/>
      <c r="E101" s="31"/>
      <c r="F101" s="32">
        <f>F96</f>
        <v>0</v>
      </c>
      <c r="G101" s="32">
        <f t="shared" ref="G101:J101" si="15">G96</f>
        <v>0</v>
      </c>
      <c r="H101" s="32">
        <f t="shared" si="15"/>
        <v>361943.33515151514</v>
      </c>
      <c r="I101" s="96">
        <f t="shared" si="15"/>
        <v>16377.953181818184</v>
      </c>
      <c r="J101" s="33">
        <f t="shared" si="15"/>
        <v>0</v>
      </c>
    </row>
    <row r="102" spans="1:14" ht="15.75" thickBot="1" x14ac:dyDescent="0.3">
      <c r="A102" s="34"/>
      <c r="B102" s="35"/>
      <c r="C102" s="34"/>
      <c r="D102" s="34"/>
      <c r="E102" s="36"/>
      <c r="F102" s="37"/>
      <c r="G102" s="38"/>
      <c r="H102" s="37"/>
      <c r="I102" s="38"/>
      <c r="J102" s="37"/>
    </row>
    <row r="103" spans="1:14" ht="72" x14ac:dyDescent="0.25">
      <c r="A103" s="39" t="s">
        <v>15</v>
      </c>
      <c r="B103" s="40" t="s">
        <v>34</v>
      </c>
      <c r="C103" s="41">
        <v>815</v>
      </c>
      <c r="D103" s="41" t="s">
        <v>16</v>
      </c>
      <c r="E103" s="42"/>
      <c r="F103" s="43">
        <f>SUM(F104:F105)</f>
        <v>712576.35</v>
      </c>
      <c r="G103" s="44">
        <f t="shared" ref="G103:J103" si="16">SUM(G104:G105)</f>
        <v>260291.00000000009</v>
      </c>
      <c r="H103" s="43">
        <f t="shared" si="16"/>
        <v>0</v>
      </c>
      <c r="I103" s="44">
        <f t="shared" si="16"/>
        <v>0</v>
      </c>
      <c r="J103" s="45">
        <f t="shared" si="16"/>
        <v>0</v>
      </c>
      <c r="M103" s="100"/>
      <c r="N103" s="100"/>
    </row>
    <row r="104" spans="1:14" x14ac:dyDescent="0.25">
      <c r="A104" s="14"/>
      <c r="B104" s="15"/>
      <c r="C104" s="16"/>
      <c r="D104" s="16"/>
      <c r="E104" s="78">
        <v>32</v>
      </c>
      <c r="F104" s="17">
        <v>1912.94</v>
      </c>
      <c r="G104" s="18">
        <v>10411.640000000005</v>
      </c>
      <c r="H104" s="17">
        <v>0</v>
      </c>
      <c r="I104" s="18">
        <v>0</v>
      </c>
      <c r="J104" s="19">
        <v>0</v>
      </c>
    </row>
    <row r="105" spans="1:14" ht="15.75" thickBot="1" x14ac:dyDescent="0.3">
      <c r="A105" s="20"/>
      <c r="B105" s="21"/>
      <c r="C105" s="22"/>
      <c r="D105" s="22"/>
      <c r="E105" s="80">
        <v>42</v>
      </c>
      <c r="F105" s="25">
        <v>710663.41</v>
      </c>
      <c r="G105" s="24">
        <v>249879.36000000007</v>
      </c>
      <c r="H105" s="25">
        <v>0</v>
      </c>
      <c r="I105" s="24">
        <v>0</v>
      </c>
      <c r="J105" s="26">
        <v>0</v>
      </c>
    </row>
    <row r="106" spans="1:14" x14ac:dyDescent="0.25">
      <c r="A106" s="28"/>
      <c r="B106" s="29"/>
      <c r="C106" s="75" t="s">
        <v>28</v>
      </c>
      <c r="D106" s="30"/>
      <c r="E106" s="31"/>
      <c r="F106" s="32">
        <f>F103</f>
        <v>712576.35</v>
      </c>
      <c r="G106" s="32">
        <f t="shared" ref="G106:J106" si="17">G103</f>
        <v>260291.00000000009</v>
      </c>
      <c r="H106" s="32">
        <f t="shared" si="17"/>
        <v>0</v>
      </c>
      <c r="I106" s="96">
        <f t="shared" si="17"/>
        <v>0</v>
      </c>
      <c r="J106" s="33">
        <f t="shared" si="17"/>
        <v>0</v>
      </c>
    </row>
    <row r="107" spans="1:14" ht="15.75" thickBot="1" x14ac:dyDescent="0.3">
      <c r="A107" s="56"/>
      <c r="B107" s="57"/>
      <c r="C107" s="56"/>
      <c r="D107" s="56"/>
      <c r="E107" s="58"/>
      <c r="F107" s="59"/>
      <c r="G107" s="60"/>
      <c r="H107" s="59"/>
      <c r="I107" s="60"/>
      <c r="J107" s="59"/>
    </row>
    <row r="108" spans="1:14" ht="85.5" customHeight="1" x14ac:dyDescent="0.25">
      <c r="A108" s="39" t="s">
        <v>17</v>
      </c>
      <c r="B108" s="40" t="s">
        <v>35</v>
      </c>
      <c r="C108" s="41">
        <v>11</v>
      </c>
      <c r="D108" s="41" t="s">
        <v>7</v>
      </c>
      <c r="E108" s="42"/>
      <c r="F108" s="43">
        <f>SUM(F109:F110)</f>
        <v>342248.35000000003</v>
      </c>
      <c r="G108" s="44">
        <f t="shared" ref="G108:J108" si="18">SUM(G109:G110)</f>
        <v>74595.000000000015</v>
      </c>
      <c r="H108" s="43">
        <f t="shared" si="18"/>
        <v>0</v>
      </c>
      <c r="I108" s="44">
        <f t="shared" si="18"/>
        <v>0</v>
      </c>
      <c r="J108" s="45">
        <f t="shared" si="18"/>
        <v>0</v>
      </c>
    </row>
    <row r="109" spans="1:14" x14ac:dyDescent="0.25">
      <c r="A109" s="14"/>
      <c r="B109" s="15"/>
      <c r="C109" s="16"/>
      <c r="D109" s="16"/>
      <c r="E109" s="76">
        <v>32</v>
      </c>
      <c r="F109" s="17">
        <v>8704.77</v>
      </c>
      <c r="G109" s="18">
        <v>2983.8</v>
      </c>
      <c r="H109" s="17"/>
      <c r="I109" s="18"/>
      <c r="J109" s="19">
        <v>0</v>
      </c>
    </row>
    <row r="110" spans="1:14" ht="15.75" thickBot="1" x14ac:dyDescent="0.3">
      <c r="A110" s="20"/>
      <c r="B110" s="21"/>
      <c r="C110" s="22"/>
      <c r="D110" s="22"/>
      <c r="E110" s="84">
        <v>42</v>
      </c>
      <c r="F110" s="25">
        <v>333543.58</v>
      </c>
      <c r="G110" s="24">
        <v>71611.200000000012</v>
      </c>
      <c r="H110" s="25"/>
      <c r="I110" s="24"/>
      <c r="J110" s="26">
        <v>0</v>
      </c>
    </row>
    <row r="111" spans="1:14" ht="15.75" thickBot="1" x14ac:dyDescent="0.3">
      <c r="A111" s="28"/>
      <c r="B111" s="29"/>
      <c r="C111" s="75" t="s">
        <v>29</v>
      </c>
      <c r="D111" s="30"/>
      <c r="E111" s="31"/>
      <c r="F111" s="32">
        <f>F108</f>
        <v>342248.35000000003</v>
      </c>
      <c r="G111" s="32">
        <f t="shared" ref="G111:J111" si="19">G108</f>
        <v>74595.000000000015</v>
      </c>
      <c r="H111" s="32">
        <f t="shared" si="19"/>
        <v>0</v>
      </c>
      <c r="I111" s="96">
        <f t="shared" si="19"/>
        <v>0</v>
      </c>
      <c r="J111" s="33">
        <f t="shared" si="19"/>
        <v>0</v>
      </c>
    </row>
    <row r="112" spans="1:14" ht="15.75" thickBot="1" x14ac:dyDescent="0.3">
      <c r="A112" s="56"/>
      <c r="B112" s="57"/>
      <c r="C112" s="56"/>
      <c r="D112" s="56"/>
      <c r="E112" s="58"/>
      <c r="F112" s="59"/>
      <c r="G112" s="60"/>
      <c r="H112" s="59"/>
      <c r="I112" s="60"/>
      <c r="J112" s="59"/>
    </row>
    <row r="113" spans="1:10" ht="107.25" customHeight="1" x14ac:dyDescent="0.25">
      <c r="A113" s="39" t="s">
        <v>51</v>
      </c>
      <c r="B113" s="40" t="s">
        <v>53</v>
      </c>
      <c r="C113" s="41">
        <v>581</v>
      </c>
      <c r="D113" s="98" t="s">
        <v>14</v>
      </c>
      <c r="E113" s="99"/>
      <c r="F113" s="43">
        <f t="shared" ref="F113:G113" si="20">SUM(F114:F116)</f>
        <v>0</v>
      </c>
      <c r="G113" s="44">
        <f t="shared" si="20"/>
        <v>0</v>
      </c>
      <c r="H113" s="43">
        <f>SUM(H114:H116)</f>
        <v>3301498.2668452286</v>
      </c>
      <c r="I113" s="44">
        <f t="shared" ref="I113:J113" si="21">SUM(I114:I116)</f>
        <v>0</v>
      </c>
      <c r="J113" s="45">
        <f t="shared" si="21"/>
        <v>0</v>
      </c>
    </row>
    <row r="114" spans="1:10" x14ac:dyDescent="0.25">
      <c r="A114" s="14"/>
      <c r="B114" s="15"/>
      <c r="C114" s="16"/>
      <c r="D114" s="16"/>
      <c r="E114" s="76">
        <v>31</v>
      </c>
      <c r="F114" s="17"/>
      <c r="G114" s="18"/>
      <c r="H114" s="17">
        <v>928394.86159225891</v>
      </c>
      <c r="I114" s="18">
        <v>0</v>
      </c>
      <c r="J114" s="19">
        <v>0</v>
      </c>
    </row>
    <row r="115" spans="1:10" x14ac:dyDescent="0.25">
      <c r="A115" s="49"/>
      <c r="B115" s="50"/>
      <c r="C115" s="51"/>
      <c r="D115" s="51"/>
      <c r="E115" s="87">
        <v>32</v>
      </c>
      <c r="F115" s="53"/>
      <c r="G115" s="54"/>
      <c r="H115" s="53">
        <v>1433943.4024208286</v>
      </c>
      <c r="I115" s="54">
        <v>0</v>
      </c>
      <c r="J115" s="55">
        <v>0</v>
      </c>
    </row>
    <row r="116" spans="1:10" ht="15.75" thickBot="1" x14ac:dyDescent="0.3">
      <c r="A116" s="20"/>
      <c r="B116" s="21"/>
      <c r="C116" s="22"/>
      <c r="D116" s="22"/>
      <c r="E116" s="88">
        <v>42</v>
      </c>
      <c r="F116" s="25"/>
      <c r="G116" s="24"/>
      <c r="H116" s="25">
        <v>939160.00283214124</v>
      </c>
      <c r="I116" s="24">
        <v>0</v>
      </c>
      <c r="J116" s="26">
        <v>0</v>
      </c>
    </row>
    <row r="117" spans="1:10" ht="15.75" thickBot="1" x14ac:dyDescent="0.3">
      <c r="A117" s="28"/>
      <c r="B117" s="29"/>
      <c r="C117" s="75" t="s">
        <v>54</v>
      </c>
      <c r="D117" s="30"/>
      <c r="E117" s="31"/>
      <c r="F117" s="32">
        <f>F113</f>
        <v>0</v>
      </c>
      <c r="G117" s="32">
        <f t="shared" ref="G117:J117" si="22">G113</f>
        <v>0</v>
      </c>
      <c r="H117" s="32">
        <f t="shared" si="22"/>
        <v>3301498.2668452286</v>
      </c>
      <c r="I117" s="96">
        <f t="shared" si="22"/>
        <v>0</v>
      </c>
      <c r="J117" s="33">
        <f t="shared" si="22"/>
        <v>0</v>
      </c>
    </row>
    <row r="118" spans="1:10" ht="15.75" thickBot="1" x14ac:dyDescent="0.3">
      <c r="A118" s="56"/>
      <c r="B118" s="57"/>
      <c r="C118" s="56"/>
      <c r="D118" s="56"/>
      <c r="E118" s="58"/>
      <c r="F118" s="59"/>
      <c r="G118" s="60"/>
      <c r="H118" s="59"/>
      <c r="I118" s="60"/>
      <c r="J118" s="59"/>
    </row>
    <row r="119" spans="1:10" ht="57.75" x14ac:dyDescent="0.25">
      <c r="A119" s="39" t="s">
        <v>42</v>
      </c>
      <c r="B119" s="40" t="s">
        <v>43</v>
      </c>
      <c r="C119" s="41">
        <v>12</v>
      </c>
      <c r="D119" s="98" t="s">
        <v>13</v>
      </c>
      <c r="E119" s="99"/>
      <c r="F119" s="43">
        <f>SUM(F120:F121)</f>
        <v>0</v>
      </c>
      <c r="G119" s="44">
        <f t="shared" ref="G119:J119" si="23">SUM(G120:G121)</f>
        <v>0</v>
      </c>
      <c r="H119" s="43">
        <f t="shared" si="23"/>
        <v>4176517</v>
      </c>
      <c r="I119" s="44">
        <f t="shared" si="23"/>
        <v>1692456</v>
      </c>
      <c r="J119" s="45">
        <f t="shared" si="23"/>
        <v>0</v>
      </c>
    </row>
    <row r="120" spans="1:10" x14ac:dyDescent="0.25">
      <c r="A120" s="14"/>
      <c r="B120" s="15"/>
      <c r="C120" s="16"/>
      <c r="D120" s="16"/>
      <c r="E120" s="85">
        <v>32</v>
      </c>
      <c r="F120" s="17"/>
      <c r="G120" s="18"/>
      <c r="H120" s="17">
        <v>82543.283558217183</v>
      </c>
      <c r="I120" s="18">
        <v>82543.283558217183</v>
      </c>
      <c r="J120" s="19">
        <v>0</v>
      </c>
    </row>
    <row r="121" spans="1:10" ht="15.75" thickBot="1" x14ac:dyDescent="0.3">
      <c r="A121" s="20"/>
      <c r="B121" s="21"/>
      <c r="C121" s="22"/>
      <c r="D121" s="22"/>
      <c r="E121" s="84">
        <v>42</v>
      </c>
      <c r="F121" s="25"/>
      <c r="G121" s="24"/>
      <c r="H121" s="25">
        <v>4093973.7164417827</v>
      </c>
      <c r="I121" s="24">
        <v>1609912.7164417829</v>
      </c>
      <c r="J121" s="26">
        <v>0</v>
      </c>
    </row>
    <row r="122" spans="1:10" ht="31.5" customHeight="1" x14ac:dyDescent="0.25">
      <c r="A122" s="39"/>
      <c r="B122" s="40"/>
      <c r="C122" s="41">
        <v>563</v>
      </c>
      <c r="D122" s="98" t="s">
        <v>44</v>
      </c>
      <c r="E122" s="99"/>
      <c r="F122" s="43">
        <f>SUM(F123:F124)</f>
        <v>0</v>
      </c>
      <c r="G122" s="44">
        <f t="shared" ref="G122:J122" si="24">SUM(G123:G124)</f>
        <v>0</v>
      </c>
      <c r="H122" s="43">
        <f t="shared" si="24"/>
        <v>23666926</v>
      </c>
      <c r="I122" s="44">
        <f t="shared" si="24"/>
        <v>9590587</v>
      </c>
      <c r="J122" s="45">
        <f t="shared" si="24"/>
        <v>0</v>
      </c>
    </row>
    <row r="123" spans="1:10" x14ac:dyDescent="0.25">
      <c r="A123" s="14"/>
      <c r="B123" s="15"/>
      <c r="C123" s="16"/>
      <c r="D123" s="16"/>
      <c r="E123" s="78">
        <v>32</v>
      </c>
      <c r="F123" s="17"/>
      <c r="G123" s="18"/>
      <c r="H123" s="17">
        <v>467745.27349656401</v>
      </c>
      <c r="I123" s="18">
        <v>467745.27349656401</v>
      </c>
      <c r="J123" s="19">
        <v>0</v>
      </c>
    </row>
    <row r="124" spans="1:10" ht="15.75" thickBot="1" x14ac:dyDescent="0.3">
      <c r="A124" s="14"/>
      <c r="B124" s="15"/>
      <c r="C124" s="16"/>
      <c r="D124" s="16"/>
      <c r="E124" s="78">
        <v>42</v>
      </c>
      <c r="F124" s="17"/>
      <c r="G124" s="18"/>
      <c r="H124" s="17">
        <v>23199180.726503436</v>
      </c>
      <c r="I124" s="18">
        <v>9122841.7265034355</v>
      </c>
      <c r="J124" s="19">
        <v>0</v>
      </c>
    </row>
    <row r="125" spans="1:10" ht="15.75" thickBot="1" x14ac:dyDescent="0.3">
      <c r="A125" s="28"/>
      <c r="B125" s="29"/>
      <c r="C125" s="75" t="s">
        <v>29</v>
      </c>
      <c r="D125" s="30"/>
      <c r="E125" s="31"/>
      <c r="F125" s="32">
        <f>F119+F122</f>
        <v>0</v>
      </c>
      <c r="G125" s="32">
        <f t="shared" ref="G125:J125" si="25">G119+G122</f>
        <v>0</v>
      </c>
      <c r="H125" s="32">
        <f t="shared" si="25"/>
        <v>27843443</v>
      </c>
      <c r="I125" s="96">
        <f t="shared" si="25"/>
        <v>11283043</v>
      </c>
      <c r="J125" s="33">
        <f t="shared" si="25"/>
        <v>0</v>
      </c>
    </row>
    <row r="126" spans="1:10" ht="15.75" thickBot="1" x14ac:dyDescent="0.3">
      <c r="A126" s="34"/>
      <c r="B126" s="35"/>
      <c r="C126" s="34"/>
      <c r="D126" s="34"/>
      <c r="E126" s="36"/>
      <c r="F126" s="37"/>
      <c r="G126" s="38"/>
      <c r="H126" s="37"/>
      <c r="I126" s="38"/>
      <c r="J126" s="37"/>
    </row>
    <row r="127" spans="1:10" ht="15.75" thickBot="1" x14ac:dyDescent="0.3">
      <c r="A127" s="61" t="s">
        <v>18</v>
      </c>
      <c r="B127" s="62"/>
      <c r="C127" s="63"/>
      <c r="D127" s="63"/>
      <c r="E127" s="64"/>
      <c r="F127" s="65">
        <f>F14+F68+F86+F93+F101+F106+F111+F117+F125</f>
        <v>61680256.270000003</v>
      </c>
      <c r="G127" s="66">
        <f>G14+G68+G86+G93+G101+G106+G111+G117+G125</f>
        <v>84243779.108439639</v>
      </c>
      <c r="H127" s="65">
        <f>H14+H68+H86+H93+H101+H106+H111+H117+H125</f>
        <v>85282229.286032945</v>
      </c>
      <c r="I127" s="66">
        <f>I14+I68+I86+I93+I101+I106+I111+I117+I125</f>
        <v>58686582.265207313</v>
      </c>
      <c r="J127" s="67">
        <f>J14+J68+J86+J93+J101+J106+J111+J117+J125</f>
        <v>47400964.077749997</v>
      </c>
    </row>
    <row r="129" spans="8:10" x14ac:dyDescent="0.25">
      <c r="H129" s="68"/>
      <c r="I129" s="97"/>
      <c r="J129" s="69"/>
    </row>
  </sheetData>
  <mergeCells count="16">
    <mergeCell ref="D73:E73"/>
    <mergeCell ref="D60:E60"/>
    <mergeCell ref="D70:E70"/>
    <mergeCell ref="D55:E55"/>
    <mergeCell ref="D80:E80"/>
    <mergeCell ref="D22:E22"/>
    <mergeCell ref="D27:E27"/>
    <mergeCell ref="D30:E30"/>
    <mergeCell ref="D34:E34"/>
    <mergeCell ref="D52:E52"/>
    <mergeCell ref="D119:E119"/>
    <mergeCell ref="M103:N103"/>
    <mergeCell ref="D122:E122"/>
    <mergeCell ref="D96:E96"/>
    <mergeCell ref="D88:E88"/>
    <mergeCell ref="D113:E113"/>
  </mergeCells>
  <pageMargins left="0.25" right="0.25" top="0.75" bottom="0.75" header="0.3" footer="0.3"/>
  <pageSetup paperSize="9" scale="73" fitToHeight="0" orientation="portrait" r:id="rId1"/>
  <headerFooter>
    <oddHeader>&amp;CPRIVITAK 1B - POSEBNI DIO FINANCIJSKOG PLANA IRB 2026 - 2028</oddHeader>
    <oddFooter>&amp;Cstr.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IRB fin. plan - posebni dio</vt:lpstr>
      <vt:lpstr>'IRB fin. plan - posebni dio'!Print_Area</vt:lpstr>
      <vt:lpstr>'IRB fin. plan - posebni dio'!Print_Titles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Matezović Hrvoje</dc:creator>
  <cp:lastModifiedBy>Matezović Hrvoje</cp:lastModifiedBy>
  <cp:lastPrinted>2026-02-11T19:20:46Z</cp:lastPrinted>
  <dcterms:created xsi:type="dcterms:W3CDTF">2024-10-31T16:58:16Z</dcterms:created>
  <dcterms:modified xsi:type="dcterms:W3CDTF">2026-02-11T19:20:54Z</dcterms:modified>
</cp:coreProperties>
</file>